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codeName="ThisWorkbook" defaultThemeVersion="124226"/>
  <mc:AlternateContent xmlns:mc="http://schemas.openxmlformats.org/markup-compatibility/2006">
    <mc:Choice Requires="x15">
      <x15ac:absPath xmlns:x15ac="http://schemas.microsoft.com/office/spreadsheetml/2010/11/ac" url="W:\Gab Apoio Cliente\zz_Boletins Feiras\07_OMD\2024\"/>
    </mc:Choice>
  </mc:AlternateContent>
  <xr:revisionPtr revIDLastSave="0" documentId="13_ncr:1_{3F376458-3838-4DAE-B908-F4CF80C1314B}" xr6:coauthVersionLast="47" xr6:coauthVersionMax="47" xr10:uidLastSave="{00000000-0000-0000-0000-000000000000}"/>
  <workbookProtection workbookAlgorithmName="SHA-512" workbookHashValue="69v2IToxX8EfEWGoUQC/K2V8T2QeH6j2CPt9LDXKUDTUmwXrxVZAwtm7sKLHh3OrStKdJcvZbCioFl45xd7LcA==" workbookSaltValue="yQZT23jYMy5oxgmHpZqLog==" workbookSpinCount="100000" lockStructure="1"/>
  <bookViews>
    <workbookView xWindow="-120" yWindow="-120" windowWidth="20730" windowHeight="11160" tabRatio="610" xr2:uid="{8B3FAFE1-C94A-4F9D-8017-600B74B01D38}"/>
  </bookViews>
  <sheets>
    <sheet name="Suspensões" sheetId="1" r:id="rId1"/>
    <sheet name="T1" sheetId="4" state="hidden" r:id="rId2"/>
    <sheet name="T2" sheetId="5" state="hidden" r:id="rId3"/>
  </sheets>
  <definedNames>
    <definedName name="_xlnm.Print_Area" localSheetId="0">Suspensões!$A$1:$S$109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4" l="1"/>
  <c r="B12" i="4"/>
  <c r="C11" i="4"/>
  <c r="C10" i="4"/>
  <c r="C8" i="4"/>
  <c r="C7" i="4"/>
  <c r="C6" i="4"/>
  <c r="C5" i="4"/>
  <c r="C4" i="4"/>
  <c r="H82" i="1"/>
  <c r="G59" i="1"/>
  <c r="N92" i="1"/>
  <c r="K4" i="1"/>
  <c r="N96" i="1"/>
  <c r="N91" i="1"/>
  <c r="V2" i="1"/>
  <c r="V3" i="1"/>
  <c r="W1" i="1"/>
  <c r="P89" i="1" s="1"/>
  <c r="Q65" i="1"/>
  <c r="Q67" i="1"/>
  <c r="Q56" i="1"/>
  <c r="Q54" i="1"/>
  <c r="Q52" i="1"/>
  <c r="Q50" i="1"/>
  <c r="Q46" i="1"/>
  <c r="Q44" i="1"/>
  <c r="Q42" i="1"/>
  <c r="Q40" i="1"/>
  <c r="Q36" i="1"/>
  <c r="Q34" i="1"/>
  <c r="Q32" i="1"/>
  <c r="Q30" i="1"/>
  <c r="Q26" i="1"/>
  <c r="Q24" i="1"/>
  <c r="Q22" i="1"/>
  <c r="Q20" i="1"/>
  <c r="A1" i="5"/>
  <c r="A8" i="5" s="1"/>
  <c r="C7" i="1" s="1"/>
  <c r="A1" i="4"/>
  <c r="C27" i="4" s="1"/>
  <c r="A48" i="5"/>
  <c r="D30" i="1" s="1"/>
  <c r="M6" i="4"/>
  <c r="C76" i="1" s="1"/>
  <c r="C22" i="4"/>
  <c r="J82" i="1" s="1"/>
  <c r="G16" i="4"/>
  <c r="C48" i="1" s="1"/>
  <c r="K11" i="4"/>
  <c r="A2" i="1" s="1"/>
  <c r="A33" i="5"/>
  <c r="D77" i="1" s="1"/>
  <c r="E11" i="4"/>
  <c r="A38" i="5"/>
  <c r="D82" i="1" s="1"/>
  <c r="G11" i="4"/>
  <c r="C106" i="1" s="1"/>
  <c r="A23" i="5"/>
  <c r="E96" i="1" s="1"/>
  <c r="G1" i="4"/>
  <c r="A27" i="4"/>
  <c r="C10" i="1" s="1"/>
  <c r="M16" i="4"/>
  <c r="C81" i="1" s="1"/>
  <c r="I6" i="4"/>
  <c r="D54" i="1" s="1"/>
  <c r="I16" i="4"/>
  <c r="H24" i="1" s="1"/>
  <c r="M11" i="4"/>
  <c r="C17" i="4"/>
  <c r="C103" i="1" s="1"/>
  <c r="E21" i="4"/>
  <c r="M17" i="1" s="1"/>
  <c r="K1" i="4"/>
  <c r="C28" i="1" s="1"/>
  <c r="I11" i="4"/>
  <c r="D65" i="1" s="1"/>
  <c r="E6" i="4"/>
  <c r="C38" i="1" s="1"/>
  <c r="O6" i="4"/>
  <c r="G91" i="1" s="1"/>
  <c r="I21" i="4"/>
  <c r="C12" i="1" s="1"/>
  <c r="A18" i="5"/>
  <c r="C71" i="1" s="1"/>
  <c r="A28" i="5"/>
  <c r="D72" i="1" s="1"/>
  <c r="I1" i="4"/>
  <c r="D20" i="1" s="1"/>
  <c r="K16" i="4"/>
  <c r="C11" i="1" s="1"/>
  <c r="M1" i="4"/>
  <c r="O16" i="4"/>
  <c r="M89" i="1" s="1"/>
  <c r="E1" i="4"/>
  <c r="C18" i="1" s="1"/>
  <c r="I26" i="4"/>
  <c r="N103" i="1" s="1"/>
  <c r="E26" i="4"/>
  <c r="K6" i="4"/>
  <c r="J9" i="1" s="1"/>
  <c r="G26" i="4"/>
  <c r="A4" i="1" s="1"/>
  <c r="A22" i="4"/>
  <c r="C96" i="1" s="1"/>
  <c r="O11" i="4"/>
  <c r="G92" i="1" s="1"/>
  <c r="E16" i="4"/>
  <c r="Q17" i="1" s="1"/>
  <c r="G6" i="4"/>
  <c r="C63" i="1" s="1"/>
  <c r="D50" i="1"/>
  <c r="H34" i="1"/>
  <c r="H65" i="1"/>
  <c r="H30" i="1"/>
  <c r="H54" i="1"/>
  <c r="H20" i="1"/>
  <c r="H32" i="1"/>
  <c r="H56" i="1"/>
  <c r="H36" i="1"/>
  <c r="H22" i="1"/>
  <c r="H52" i="1"/>
  <c r="H42" i="1"/>
  <c r="H46" i="1"/>
  <c r="H67" i="1"/>
  <c r="H26" i="1"/>
  <c r="A53" i="5" l="1"/>
  <c r="D34" i="1" s="1"/>
  <c r="A3" i="5"/>
  <c r="A6" i="1" s="1"/>
  <c r="A13" i="5"/>
  <c r="C14" i="1" s="1"/>
  <c r="G21" i="4"/>
  <c r="M90" i="1" s="1"/>
  <c r="A43" i="5"/>
  <c r="D83" i="1" s="1"/>
  <c r="C59" i="1"/>
  <c r="Q88" i="1"/>
  <c r="Q89" i="1" s="1"/>
  <c r="Q90" i="1" s="1"/>
  <c r="D24" i="1"/>
  <c r="D40" i="1"/>
  <c r="A17" i="4"/>
  <c r="A5" i="1" s="1"/>
  <c r="D44" i="1"/>
  <c r="O1" i="4"/>
  <c r="J91" i="1" s="1"/>
  <c r="N56" i="1"/>
  <c r="N20" i="1"/>
  <c r="N32" i="1"/>
  <c r="N24" i="1"/>
  <c r="N42" i="1"/>
  <c r="N54" i="1"/>
  <c r="N44" i="1"/>
  <c r="N52" i="1"/>
  <c r="N46" i="1"/>
  <c r="N30" i="1"/>
  <c r="N40" i="1"/>
  <c r="N34" i="1"/>
  <c r="N36" i="1"/>
  <c r="N26" i="1"/>
  <c r="N67" i="1"/>
  <c r="N22" i="1"/>
  <c r="N65" i="1"/>
  <c r="N50" i="1"/>
  <c r="H44" i="1"/>
  <c r="Q62" i="1"/>
  <c r="H50" i="1"/>
  <c r="M62" i="1"/>
  <c r="H40" i="1"/>
  <c r="Q91" i="1" l="1"/>
  <c r="Q92" i="1" s="1"/>
</calcChain>
</file>

<file path=xl/sharedStrings.xml><?xml version="1.0" encoding="utf-8"?>
<sst xmlns="http://schemas.openxmlformats.org/spreadsheetml/2006/main" count="256" uniqueCount="224">
  <si>
    <t>Nº Contribuinte:</t>
  </si>
  <si>
    <t>unid.</t>
  </si>
  <si>
    <t>unid</t>
  </si>
  <si>
    <t>Sub-total</t>
  </si>
  <si>
    <t>Assinatura:</t>
  </si>
  <si>
    <t>Data:</t>
  </si>
  <si>
    <t>Euro</t>
  </si>
  <si>
    <t>Valor</t>
  </si>
  <si>
    <t>Quant.</t>
  </si>
  <si>
    <t>Campos Obrigatórios</t>
  </si>
  <si>
    <t>Required Fields</t>
  </si>
  <si>
    <t>Campos Obligatórios</t>
  </si>
  <si>
    <t>Date:</t>
  </si>
  <si>
    <t>Fecha:</t>
  </si>
  <si>
    <t>NIF:</t>
  </si>
  <si>
    <t>Signature:</t>
  </si>
  <si>
    <t>Firma:</t>
  </si>
  <si>
    <t>Português</t>
  </si>
  <si>
    <t>English</t>
  </si>
  <si>
    <t>Español</t>
  </si>
  <si>
    <t>unit</t>
  </si>
  <si>
    <t>Cost</t>
  </si>
  <si>
    <t>Qty</t>
  </si>
  <si>
    <t>Cant.</t>
  </si>
  <si>
    <t>*</t>
  </si>
  <si>
    <t>Only Placement</t>
  </si>
  <si>
    <t>Production and Placement</t>
  </si>
  <si>
    <t>Só Colocação</t>
  </si>
  <si>
    <t>Produção e Colocação</t>
  </si>
  <si>
    <t>Sólo Colocación</t>
  </si>
  <si>
    <t>Producción y Colocación</t>
  </si>
  <si>
    <t>PENDÃO CÚBICO</t>
  </si>
  <si>
    <t>CÚBIC BANNER</t>
  </si>
  <si>
    <t>SUSPENSIÓN CÚBICA</t>
  </si>
  <si>
    <t>PENDÃO PARALELIPIPÉDICO</t>
  </si>
  <si>
    <t>PARALLELEPIPED BANNER</t>
  </si>
  <si>
    <t>PENDÃO TRIANGULAR</t>
  </si>
  <si>
    <t>TRIANGULAR BANNER</t>
  </si>
  <si>
    <t>SUSPENSIÓN TRIANGULAR</t>
  </si>
  <si>
    <t xml:space="preserve">PENDÃO 1 FACE </t>
  </si>
  <si>
    <t xml:space="preserve">BANNER 1 FACE </t>
  </si>
  <si>
    <t>SUSPENSIÓN 1 CARA</t>
  </si>
  <si>
    <t>PENDÃO DUPLA FACE</t>
  </si>
  <si>
    <t>BANNER DOUBLE FACE</t>
  </si>
  <si>
    <t>SUSPENSIÓN DOBLE CARA</t>
  </si>
  <si>
    <t>OS PENDÕES SÃO LOCALIZADOS DENTRO DO ESPAÇO DO STAND.  ALTURA MÁXIMA AO SOLO 6 METROS</t>
  </si>
  <si>
    <t>BANNERS ARE LOCATED IN THE AREA OF THE STAND.  MAXIMUM HEIGHT TO GROUND 6 METRES</t>
  </si>
  <si>
    <t>LAS SUSPENSIONES SE ENCUENTRAN UBICADAS EN EL ÁREA DEL STAND.  ALTURA MAXIMA A SUELO 6 METROS</t>
  </si>
  <si>
    <t>(2 semanas)</t>
  </si>
  <si>
    <t>(2 weeks)</t>
  </si>
  <si>
    <t>T: 00-351-21-892 13 93</t>
  </si>
  <si>
    <t>Français</t>
  </si>
  <si>
    <t>Qté</t>
  </si>
  <si>
    <t>Coût</t>
  </si>
  <si>
    <t>Nº Contribuable:</t>
  </si>
  <si>
    <t>(2 semaines)</t>
  </si>
  <si>
    <t>Seulement Placement</t>
  </si>
  <si>
    <t>Production et Placement</t>
  </si>
  <si>
    <t>SUSPENSION CUBIC</t>
  </si>
  <si>
    <t>SUSPENSIÓN PARALELEPIPÉDICO</t>
  </si>
  <si>
    <t>SUSPENSION PARALLELEPIPEDE</t>
  </si>
  <si>
    <t>SUSPENSION DOUBLE FACE</t>
  </si>
  <si>
    <t>SUSPENSION TRIANGULAIRE</t>
  </si>
  <si>
    <t>LES SUSPENSIONS SONT SITUES DANS LA ZONE DU STAND. UN MAXIMUM HAUTEUR ÉTAGE 6 MÈTRES</t>
  </si>
  <si>
    <t>SUSPENSION 1 FACE</t>
  </si>
  <si>
    <t>VAT Number:</t>
  </si>
  <si>
    <t>Language / Idioma / Idiome</t>
  </si>
  <si>
    <t>1,45 Lg. x 1,45 Alt.</t>
  </si>
  <si>
    <t>1,45 Width x 1,45 Height</t>
  </si>
  <si>
    <t>1,45 Ancho x 1,45 Alto</t>
  </si>
  <si>
    <t>2,90 Lg. x 2,90 Alt.</t>
  </si>
  <si>
    <t>2,90 Width x 2,90 Height</t>
  </si>
  <si>
    <t>2,90 Ancho x 2,90 Alto</t>
  </si>
  <si>
    <t>1,45 Lg. x 2,90 Alt.</t>
  </si>
  <si>
    <t>1,45 Width x 2,90 Height</t>
  </si>
  <si>
    <t>1,45 Ancho x 2,90 Alto</t>
  </si>
  <si>
    <t>2,90 Width x 1,45 Height
x 1,45 Depth</t>
  </si>
  <si>
    <t>2,90 Ancho x 1,45 Alto
x 1,45 Prof.</t>
  </si>
  <si>
    <t>1,45 Largeur X 1,45 Hauteur</t>
  </si>
  <si>
    <t>2,90 Largeur x 2,90 Hauteur</t>
  </si>
  <si>
    <t>1,45 Largeur X 2,90 Hauteur</t>
  </si>
  <si>
    <t>2,90 Largeur x 1,45 Hauteur
x 1,45 Fond</t>
  </si>
  <si>
    <t>Prazo de Inscrição:</t>
  </si>
  <si>
    <t xml:space="preserve">Deadline:   </t>
  </si>
  <si>
    <t xml:space="preserve">Fecha Límite:  </t>
  </si>
  <si>
    <t xml:space="preserve">Date Limite:  </t>
  </si>
  <si>
    <t>ESPAÇOS PUBLICITÁRIOS - PENDÕES</t>
  </si>
  <si>
    <t>ADVERTISING SPACES - BANNER</t>
  </si>
  <si>
    <t>ESPACIOS PUBICITARIOS - SUSPENSIONES</t>
  </si>
  <si>
    <t>ESPACES PUBLICITAIRES - SUSPENSIONS</t>
  </si>
  <si>
    <t>u</t>
  </si>
  <si>
    <t>v</t>
  </si>
  <si>
    <t>Nome da Empresa Expositora:</t>
  </si>
  <si>
    <t>Company Name Exhibitor:</t>
  </si>
  <si>
    <t>Nombre de la Empresa Expositora:</t>
  </si>
  <si>
    <t>Nom de l'Entreprise Exposant:</t>
  </si>
  <si>
    <t>servifil@ccl.fil.pt</t>
  </si>
  <si>
    <t>Champs Obligatoires</t>
  </si>
  <si>
    <t>Para proceder a uma correcta montagem dos equipamentos/serviços, é imprescindível o envio do PLANO TÉCNICO, com indicação da localização pretendida.</t>
  </si>
  <si>
    <t xml:space="preserve">In order to proceed to the correct assembly of equipment/services, it is imperative that the TECHNICAL PLAN,  indicating the intended location. </t>
  </si>
  <si>
    <t>Para proceder a un montaje correcto de los equipamientos /servicios, es imprescindible el envío del PLANO TÉCNICO, con indicación de la  localización pretendida.</t>
  </si>
  <si>
    <t xml:space="preserve">Pour faire un montage correct des équipements / services, il est essentiel d'envoyer le PLAN TECHNIQUE, montrant l'emplacement souhaité. </t>
  </si>
  <si>
    <t>●</t>
  </si>
  <si>
    <t>IMAGENS PARA PRODUÇÃO E APLICAÇÃO</t>
  </si>
  <si>
    <t>IMAGES FOR PRODUCTION AND APPLICATION</t>
  </si>
  <si>
    <t>IMAGENES PARA IMPRESIÓN Y APLICACIÓN</t>
  </si>
  <si>
    <t>IMAGES POUR PRODUCTION ET APPLICATION</t>
  </si>
  <si>
    <t>SÓ COLOCAÇÃO</t>
  </si>
  <si>
    <t>ONLY PLACEMENT</t>
  </si>
  <si>
    <t>SÓLO COLOCACIÓN</t>
  </si>
  <si>
    <t>SEULEMENT PLACEMENT</t>
  </si>
  <si>
    <t>Os pendões deverão ser entregues com baínhas ou ilhóses e tubos em alumínio ou estruturas adequadas, prontos a suspender. O peso não poderá exceder os 30Kg. 
Deverão ser entregues nas instalações da FIL até ao 1º dia de montagem.</t>
  </si>
  <si>
    <t xml:space="preserve">The banners should be delivered with hems or rivets and aluminum tubes or suitable structures, ready to hang. The banner weight can not exceed 30Kg. 
The banners must be delivered in FIL premises until the 1st assembly day. </t>
  </si>
  <si>
    <t>Las suspensiones deben ser entregadas con costura en el borde u ojetes y tubo de aluminio o estructuras adecuadas para suspender. No puede exceder los 30kg. 
Las suspensiones se deben entregar en las instalaciones de FIL antes del 1º día de montaje.</t>
  </si>
  <si>
    <t>Les suspensions doivent être livrés avec des gaines ou des œillets et des tubes d'aluminium ou de structures appropriées, prêt à suspendre. Le poids ne doit pas dépasser 30 kg.
Doit être livré dans les locaux de FIL jusqu'au 1er jour de montage.</t>
  </si>
  <si>
    <t>PRODUÇÃO E COLOCAÇÃO</t>
  </si>
  <si>
    <t>PRODUCTION AND PLACEMENT</t>
  </si>
  <si>
    <t>PRODUCTION ET PLACEMENT</t>
  </si>
  <si>
    <t>PRODUCCIÓN Y COLOCACIÓN</t>
  </si>
  <si>
    <t>Restante pagamento até:</t>
  </si>
  <si>
    <t>Remaining payment until:</t>
  </si>
  <si>
    <t>Restant paiement jusqu'à:</t>
  </si>
  <si>
    <t>Pagamento a favor de:    LISBOA-FEIRAS CONGRESSOS E EVENTOS   (referência)</t>
  </si>
  <si>
    <t>Payment in favor of:    LISBOA-FEIRAS CONGRESSOS E EVENTOS   (reference)</t>
  </si>
  <si>
    <t>Pago a favor de:    LISBOA-FEIRAS CONGRESSOS E EVENTOS   (referencia)</t>
  </si>
  <si>
    <t>Paiement en faveur de:    LISBOA-FEIRAS CONGRESSOS E EVENTOS   (référence)</t>
  </si>
  <si>
    <t>IMAGENS PARA PRODUÇÃO E APLICAÇÃO devem ser enviadas em formato digital, preferencialmente em .PDF, .TIFF ou .JPEG, com uma resolução mínima de 72 dpi’s ao tamanho natural (1:1), com as fontes convertidas em curvas.</t>
  </si>
  <si>
    <t>IMAGES FOR PRODUCTION AND APPLICATION must be submitted in digital format, preferably in .PDF, .TIFF or .JPEG, with a minimum resolution of 72 dpi's natural size (1: 1), with the fonts converted into curves.</t>
  </si>
  <si>
    <t>IMAGENES PARA IMPRESIÓN Y APLICACIÓN deben ser enviadas en formato digital, en los siguientes formatos: .PDF, .TIFF o .JPEG, con una resolución mínima de 72 dpi’s, al tamaño natural (1:1), con las fuentes convertidas en curvas.</t>
  </si>
  <si>
    <t>IMAGES POUR PRODUCTION ET APPLICATION doit être envoyé en format digital, de préférence au format .PDF, .TIFF ou JPEG avec une résolution minimum de 72 DPI à la taille naturel (1: 1), avec les types de lettres converties en courbes.</t>
  </si>
  <si>
    <t xml:space="preserve">As imagens devem ser enviadas até   </t>
  </si>
  <si>
    <t xml:space="preserve">The images must be sent until   </t>
  </si>
  <si>
    <t xml:space="preserve">Las imágenes deben ser enviadas hasta el   </t>
  </si>
  <si>
    <t xml:space="preserve">Les images doivent être envoyées jusqu'au   </t>
  </si>
  <si>
    <t>para:</t>
  </si>
  <si>
    <t>to:</t>
  </si>
  <si>
    <t>a:</t>
  </si>
  <si>
    <t>à:</t>
  </si>
  <si>
    <t>ARTES FINAIS</t>
  </si>
  <si>
    <t>FINAL ARTS</t>
  </si>
  <si>
    <t>ARTES FINALES</t>
  </si>
  <si>
    <t>ARTS FINALES</t>
  </si>
  <si>
    <t>2,90 Width x 1,45 Height
x 2,90 Depth</t>
  </si>
  <si>
    <t>2,90 Lg. x 1,45 Alt. 
x 2,90 Prof.</t>
  </si>
  <si>
    <t>2,90 Ancho x 1,45 Alto 
x 2,90 Prof.</t>
  </si>
  <si>
    <t>2,90 Largeur x 1,45 Hauteur
x 2,90 Fond</t>
  </si>
  <si>
    <t>Pais:</t>
  </si>
  <si>
    <t>Country:</t>
  </si>
  <si>
    <t>Pays:</t>
  </si>
  <si>
    <t xml:space="preserve">If it is an Autonomous Region, indicate which:    (Only applies to Portuguese Companies)   </t>
  </si>
  <si>
    <t xml:space="preserve">Si es una Región Autonómica, indique cual:    (Sólo se aplica a las Empresas Portuguesas)   </t>
  </si>
  <si>
    <t>AÇORES</t>
  </si>
  <si>
    <t>MADEIRA</t>
  </si>
  <si>
    <t xml:space="preserve">S'il s'agit une Région Autonome, indiquer lequel: (s'applique uniquement aux Entreprises Portugaises)  </t>
  </si>
  <si>
    <t xml:space="preserve">Se for uma REGIÃO AUTÓNOMA, indique qual:    (Aplica-se apenas às Empresas Portuguesas)   </t>
  </si>
  <si>
    <t>PORTUGAL</t>
  </si>
  <si>
    <t xml:space="preserve">PORTUGAL </t>
  </si>
  <si>
    <t>PT</t>
  </si>
  <si>
    <t xml:space="preserve">PT </t>
  </si>
  <si>
    <r>
      <rPr>
        <b/>
        <sz val="9"/>
        <color indexed="56"/>
        <rFont val="Calibri"/>
        <family val="2"/>
      </rPr>
      <t>Caixa Geral de Depósitos –</t>
    </r>
    <r>
      <rPr>
        <b/>
        <sz val="10"/>
        <color indexed="56"/>
        <rFont val="Calibri"/>
        <family val="2"/>
      </rPr>
      <t xml:space="preserve"> IBAN PT50 0035 0557 00028190130 46 – </t>
    </r>
    <r>
      <rPr>
        <b/>
        <sz val="9"/>
        <color indexed="56"/>
        <rFont val="Calibri"/>
        <family val="2"/>
      </rPr>
      <t>BIC/SWIFT:</t>
    </r>
    <r>
      <rPr>
        <b/>
        <sz val="10"/>
        <color indexed="56"/>
        <rFont val="Calibri"/>
        <family val="2"/>
      </rPr>
      <t xml:space="preserve"> CGDIPTPL</t>
    </r>
  </si>
  <si>
    <r>
      <rPr>
        <b/>
        <sz val="9"/>
        <color indexed="56"/>
        <rFont val="Calibri"/>
        <family val="2"/>
      </rPr>
      <t xml:space="preserve">Banco Montepio Geral  -  </t>
    </r>
    <r>
      <rPr>
        <b/>
        <sz val="10"/>
        <color indexed="56"/>
        <rFont val="Calibri"/>
        <family val="2"/>
      </rPr>
      <t>IBAN: PT50 0036 0088 9910 0059 356 91</t>
    </r>
    <r>
      <rPr>
        <b/>
        <sz val="9"/>
        <color indexed="56"/>
        <rFont val="Calibri"/>
        <family val="2"/>
      </rPr>
      <t xml:space="preserve"> -  BIC/SWIFT:</t>
    </r>
    <r>
      <rPr>
        <b/>
        <sz val="10"/>
        <color indexed="56"/>
        <rFont val="Calibri"/>
        <family val="2"/>
      </rPr>
      <t xml:space="preserve"> MPIOPTPL</t>
    </r>
  </si>
  <si>
    <t>TOTAL DA REQUISIÇÃO</t>
  </si>
  <si>
    <t>TOTAL REQUEST</t>
  </si>
  <si>
    <t>TOTAL DE LA SOLICITUD</t>
  </si>
  <si>
    <t>TOTAL DE LA DEMANDE</t>
  </si>
  <si>
    <t>Pagamento Inicial até:</t>
  </si>
  <si>
    <t>Initial Payment until:</t>
  </si>
  <si>
    <t>Paiement Initial jusqu'au:</t>
  </si>
  <si>
    <t>(com a entrega da Requisição)</t>
  </si>
  <si>
    <t>(with the delivery of the Request)</t>
  </si>
  <si>
    <t>(con la entrega de la Solicitud)</t>
  </si>
  <si>
    <t>(avec la livraison de la Demande):</t>
  </si>
  <si>
    <t>Pago Inicial hasta:</t>
  </si>
  <si>
    <t>Restante pago hasta:</t>
  </si>
  <si>
    <t>taxa de IVA (ler Normas)</t>
  </si>
  <si>
    <t>VAT rate (read Rules)</t>
  </si>
  <si>
    <t>tasa de IVA (leer Normas)</t>
  </si>
  <si>
    <t>1º dia de Feira</t>
  </si>
  <si>
    <t>Entrega de Stand</t>
  </si>
  <si>
    <t>taux de TVA (lire Règles)</t>
  </si>
  <si>
    <t>A desistência de serviços solicitados só poderá ser feita até ao 4º dia antes do período de montagem, a partir desta data 
não haverá lugar à devolução do valor pago.</t>
  </si>
  <si>
    <t>The cancellation of requested services will only be accepted up until the 4th day before the setting up period, 
after that we will be unable to refund you.</t>
  </si>
  <si>
    <t>La cancelación de los servicios solicitados, sólo se podrá hacer hasta el 4º día antes del período de montaje, a partir de 
esa fecha no habrá lugar a la devolución del pago.</t>
  </si>
  <si>
    <t>Le retrait des services demandés devrait être fait pour le 4ème jour avant la période de mise en place, à compter de ce jour, 
il n'y aura pas de remboursement de la somme versée.</t>
  </si>
  <si>
    <t>Último dia de Desmontagem</t>
  </si>
  <si>
    <t>Atenção!</t>
  </si>
  <si>
    <t>Attention!</t>
  </si>
  <si>
    <t>¡Atención!</t>
  </si>
  <si>
    <t>Ler</t>
  </si>
  <si>
    <t>Read</t>
  </si>
  <si>
    <t>Leer</t>
  </si>
  <si>
    <t>Lire</t>
  </si>
  <si>
    <t>Enviar para:</t>
  </si>
  <si>
    <t>Send to:</t>
  </si>
  <si>
    <t>Enviar a:</t>
  </si>
  <si>
    <t>Envoyer à:</t>
  </si>
  <si>
    <t>LISBOA-FEIRAS CONGRESSOS E EVENTOS-FCE / ASSOCIAÇÃO EMPRESARIAL</t>
  </si>
  <si>
    <t>NIPC:</t>
  </si>
  <si>
    <t>503 657 891</t>
  </si>
  <si>
    <t>Rua do Bojador, Parque das Nações   -   1998-010 Lisboa   -   PORTUGAL</t>
  </si>
  <si>
    <t>Fax: 00-351-21-892 17 54</t>
  </si>
  <si>
    <t>Pág. 2</t>
  </si>
  <si>
    <t>Requisições durante a Montagem e Realização tem um AGRAVAMENTO de 30% e está sujeita à disponibilidade do produto</t>
  </si>
  <si>
    <t>Requisitions during the Setting-up and Realization have a PENALTY of 30% and is subject to availability of the product</t>
  </si>
  <si>
    <t>Solicitudes durante el Montaje y Realización tienen un INCREMENTO de 30% y estan sujetas a la disponibilidad del producto</t>
  </si>
  <si>
    <t>Les demandes lors de l'Assemblage et de Réalisation a AUGMENTÉ de 30% et sous réserve de disponibilité du produit</t>
  </si>
  <si>
    <r>
      <rPr>
        <b/>
        <sz val="10"/>
        <color indexed="56"/>
        <rFont val="Calibri"/>
        <family val="2"/>
      </rPr>
      <t>UNICRE</t>
    </r>
    <r>
      <rPr>
        <b/>
        <sz val="9"/>
        <color indexed="56"/>
        <rFont val="Calibri"/>
        <family val="2"/>
      </rPr>
      <t xml:space="preserve">  </t>
    </r>
    <r>
      <rPr>
        <b/>
        <sz val="8"/>
        <color indexed="56"/>
        <rFont val="Calibri"/>
        <family val="2"/>
      </rPr>
      <t>(VISA, Mastercard, American Express)</t>
    </r>
  </si>
  <si>
    <t>https://pagamentos.reduniq.pt/payments/3123865/cclfil/</t>
  </si>
  <si>
    <t>2,90 Lg. x 1,45 Alt.
x 1,45 Prof.</t>
  </si>
  <si>
    <r>
      <t xml:space="preserve">1º dia Montagem + </t>
    </r>
    <r>
      <rPr>
        <b/>
        <sz val="8"/>
        <color indexed="56"/>
        <rFont val="Roboto Medium"/>
      </rPr>
      <t>Pagamento Total</t>
    </r>
  </si>
  <si>
    <r>
      <t xml:space="preserve">Ùltimo dia de Montagem   +   </t>
    </r>
    <r>
      <rPr>
        <b/>
        <sz val="8"/>
        <color indexed="56"/>
        <rFont val="Roboto Medium"/>
      </rPr>
      <t>Bilhetes</t>
    </r>
  </si>
  <si>
    <r>
      <rPr>
        <b/>
        <sz val="9"/>
        <color indexed="56"/>
        <rFont val="Roboto Medium"/>
      </rPr>
      <t xml:space="preserve">1º </t>
    </r>
    <r>
      <rPr>
        <sz val="8"/>
        <color indexed="56"/>
        <rFont val="Roboto Medium"/>
      </rPr>
      <t xml:space="preserve">Pagamento Espaço  +    </t>
    </r>
    <r>
      <rPr>
        <b/>
        <sz val="8"/>
        <color indexed="56"/>
        <rFont val="Roboto Medium"/>
      </rPr>
      <t>Desconto</t>
    </r>
  </si>
  <si>
    <r>
      <rPr>
        <b/>
        <sz val="9"/>
        <color indexed="56"/>
        <rFont val="Roboto Medium"/>
      </rPr>
      <t>2º</t>
    </r>
    <r>
      <rPr>
        <b/>
        <sz val="8"/>
        <color indexed="56"/>
        <rFont val="Roboto Medium"/>
      </rPr>
      <t xml:space="preserve"> </t>
    </r>
    <r>
      <rPr>
        <sz val="8"/>
        <color indexed="56"/>
        <rFont val="Roboto Medium"/>
      </rPr>
      <t>Pagamento Espaço</t>
    </r>
  </si>
  <si>
    <r>
      <t xml:space="preserve">Catalogo    +    </t>
    </r>
    <r>
      <rPr>
        <b/>
        <sz val="8"/>
        <color indexed="56"/>
        <rFont val="Roboto Medium"/>
      </rPr>
      <t>Stand Próprio</t>
    </r>
  </si>
  <si>
    <r>
      <t xml:space="preserve">Serviços    +    </t>
    </r>
    <r>
      <rPr>
        <b/>
        <sz val="8"/>
        <color indexed="56"/>
        <rFont val="Roboto Medium"/>
      </rPr>
      <t>Artes Finais</t>
    </r>
  </si>
  <si>
    <r>
      <rPr>
        <b/>
        <sz val="9"/>
        <color indexed="56"/>
        <rFont val="Roboto Medium"/>
      </rPr>
      <t>3</t>
    </r>
    <r>
      <rPr>
        <b/>
        <sz val="8"/>
        <color indexed="56"/>
        <rFont val="Roboto Medium"/>
      </rPr>
      <t xml:space="preserve">º </t>
    </r>
    <r>
      <rPr>
        <sz val="8"/>
        <color indexed="56"/>
        <rFont val="Roboto Medium"/>
      </rPr>
      <t>Pagamento Espaço</t>
    </r>
  </si>
  <si>
    <r>
      <t xml:space="preserve">Último dia Feira +   </t>
    </r>
    <r>
      <rPr>
        <b/>
        <sz val="8"/>
        <color indexed="56"/>
        <rFont val="Roboto Medium"/>
      </rPr>
      <t>1º Desmontagem</t>
    </r>
  </si>
  <si>
    <r>
      <t xml:space="preserve">1º dia Desmontagem    +   </t>
    </r>
    <r>
      <rPr>
        <b/>
        <sz val="8"/>
        <color indexed="56"/>
        <rFont val="Roboto Medium"/>
      </rPr>
      <t>Dev. Stand</t>
    </r>
  </si>
  <si>
    <r>
      <t xml:space="preserve">Livre-Trânsito    </t>
    </r>
    <r>
      <rPr>
        <b/>
        <sz val="8"/>
        <color indexed="56"/>
        <rFont val="Roboto Medium"/>
      </rPr>
      <t>+    Nº Bilhetes</t>
    </r>
  </si>
  <si>
    <t>21 a 23 de Novembro 2024</t>
  </si>
  <si>
    <t>21st to 23rd of November 2024</t>
  </si>
  <si>
    <t>21 al 23 de Noviembre de 2024</t>
  </si>
  <si>
    <t>21 au 23 Novembre 2024</t>
  </si>
  <si>
    <t>EXPODENTÁRIA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</si>
</sst>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 \/\ mm\ \/\ yyyy"/>
    <numFmt numFmtId="165" formatCode="dd/mm/yy;@"/>
  </numFmts>
  <fonts count="99" x14ac:knownFonts="1">
    <font>
      <sz val="10"/>
      <name val="Arial"/>
    </font>
    <font>
      <sz val="11"/>
      <color indexed="9"/>
      <name val="Calibri"/>
      <family val="2"/>
    </font>
    <font>
      <sz val="11"/>
      <color indexed="8"/>
      <name val="Calibri"/>
      <family val="2"/>
    </font>
    <font>
      <sz val="11"/>
      <color indexed="16"/>
      <name val="Calibri"/>
      <family val="2"/>
    </font>
    <font>
      <b/>
      <sz val="11"/>
      <color indexed="53"/>
      <name val="Calibri"/>
      <family val="2"/>
    </font>
    <font>
      <b/>
      <sz val="11"/>
      <color indexed="9"/>
      <name val="Calibri"/>
      <family val="2"/>
    </font>
    <font>
      <sz val="10"/>
      <name val="Arial"/>
      <family val="2"/>
    </font>
    <font>
      <b/>
      <sz val="11"/>
      <color indexed="8"/>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sz val="11"/>
      <color indexed="53"/>
      <name val="Calibri"/>
      <family val="2"/>
    </font>
    <font>
      <sz val="11"/>
      <color indexed="60"/>
      <name val="Calibri"/>
      <family val="2"/>
    </font>
    <font>
      <b/>
      <sz val="11"/>
      <color indexed="63"/>
      <name val="Calibri"/>
      <family val="2"/>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8"/>
      <name val="Arial"/>
      <family val="2"/>
    </font>
    <font>
      <sz val="10"/>
      <color indexed="39"/>
      <name val="Arial"/>
      <family val="2"/>
    </font>
    <font>
      <sz val="19"/>
      <color indexed="48"/>
      <name val="Arial"/>
      <family val="2"/>
    </font>
    <font>
      <sz val="10"/>
      <color indexed="10"/>
      <name val="Arial"/>
      <family val="2"/>
    </font>
    <font>
      <b/>
      <sz val="18"/>
      <color indexed="62"/>
      <name val="Cambria"/>
      <family val="2"/>
    </font>
    <font>
      <sz val="11"/>
      <color indexed="10"/>
      <name val="Calibri"/>
      <family val="2"/>
    </font>
    <font>
      <b/>
      <sz val="9"/>
      <color indexed="56"/>
      <name val="Calibri"/>
      <family val="2"/>
    </font>
    <font>
      <sz val="7"/>
      <name val="Calibri"/>
      <family val="2"/>
    </font>
    <font>
      <sz val="8"/>
      <name val="Calibri"/>
      <family val="2"/>
    </font>
    <font>
      <b/>
      <sz val="8"/>
      <color indexed="56"/>
      <name val="Calibri"/>
      <family val="2"/>
    </font>
    <font>
      <b/>
      <sz val="8"/>
      <name val="Calibri"/>
      <family val="2"/>
    </font>
    <font>
      <b/>
      <sz val="7"/>
      <name val="Calibri"/>
      <family val="2"/>
    </font>
    <font>
      <sz val="8"/>
      <name val="Arial"/>
      <family val="2"/>
    </font>
    <font>
      <b/>
      <sz val="10"/>
      <color indexed="56"/>
      <name val="Calibri"/>
      <family val="2"/>
    </font>
    <font>
      <b/>
      <sz val="8"/>
      <color indexed="56"/>
      <name val="Roboto Medium"/>
    </font>
    <font>
      <sz val="8"/>
      <color indexed="56"/>
      <name val="Roboto Medium"/>
    </font>
    <font>
      <b/>
      <sz val="9"/>
      <color indexed="56"/>
      <name val="Roboto Medium"/>
    </font>
    <font>
      <u/>
      <sz val="10"/>
      <color theme="10"/>
      <name val="Arial"/>
      <family val="2"/>
    </font>
    <font>
      <u/>
      <sz val="9"/>
      <color theme="10"/>
      <name val="Calibri"/>
      <family val="2"/>
    </font>
    <font>
      <sz val="10"/>
      <color theme="1"/>
      <name val="Bookman Old Style"/>
      <family val="2"/>
    </font>
    <font>
      <sz val="9"/>
      <color theme="1"/>
      <name val="Calibri"/>
      <family val="2"/>
    </font>
    <font>
      <sz val="8"/>
      <color theme="1"/>
      <name val="Calibri"/>
      <family val="2"/>
    </font>
    <font>
      <sz val="8"/>
      <color theme="3"/>
      <name val="Calibri"/>
      <family val="2"/>
      <scheme val="minor"/>
    </font>
    <font>
      <sz val="8"/>
      <color theme="3"/>
      <name val="Calibri"/>
      <family val="2"/>
    </font>
    <font>
      <sz val="8"/>
      <color theme="0"/>
      <name val="Calibri"/>
      <family val="2"/>
    </font>
    <font>
      <sz val="8"/>
      <color rgb="FF1F497D"/>
      <name val="Calibri"/>
      <family val="2"/>
    </font>
    <font>
      <b/>
      <sz val="8"/>
      <color rgb="FFFF0000"/>
      <name val="Calibri"/>
      <family val="2"/>
    </font>
    <font>
      <sz val="8"/>
      <color theme="0" tint="-0.499984740745262"/>
      <name val="Calibri"/>
      <family val="2"/>
    </font>
    <font>
      <b/>
      <u/>
      <sz val="8"/>
      <color theme="3"/>
      <name val="Calibri"/>
      <family val="2"/>
    </font>
    <font>
      <b/>
      <u/>
      <sz val="8"/>
      <color rgb="FF1F497D"/>
      <name val="Calibri"/>
      <family val="2"/>
    </font>
    <font>
      <sz val="8"/>
      <color theme="1" tint="0.499984740745262"/>
      <name val="Calibri"/>
      <family val="2"/>
    </font>
    <font>
      <b/>
      <sz val="8"/>
      <color rgb="FF1F497D"/>
      <name val="Calibri"/>
      <family val="2"/>
    </font>
    <font>
      <b/>
      <sz val="8"/>
      <color theme="3"/>
      <name val="Calibri"/>
      <family val="2"/>
    </font>
    <font>
      <i/>
      <sz val="8"/>
      <color theme="3"/>
      <name val="Calibri"/>
      <family val="2"/>
    </font>
    <font>
      <u/>
      <sz val="8"/>
      <color theme="3"/>
      <name val="Calibri"/>
      <family val="2"/>
    </font>
    <font>
      <b/>
      <sz val="8"/>
      <color theme="0" tint="-0.499984740745262"/>
      <name val="Calibri"/>
      <family val="2"/>
    </font>
    <font>
      <b/>
      <sz val="8"/>
      <color theme="1"/>
      <name val="Calibri"/>
      <family val="2"/>
    </font>
    <font>
      <b/>
      <sz val="8"/>
      <color rgb="FFFF0000"/>
      <name val="Rockwell Extra Bold"/>
      <family val="1"/>
    </font>
    <font>
      <b/>
      <sz val="8"/>
      <color theme="0"/>
      <name val="Calibri"/>
      <family val="2"/>
    </font>
    <font>
      <b/>
      <sz val="7"/>
      <color theme="3"/>
      <name val="Calibri"/>
      <family val="2"/>
    </font>
    <font>
      <sz val="7"/>
      <color theme="0" tint="-0.499984740745262"/>
      <name val="Calibri"/>
      <family val="2"/>
    </font>
    <font>
      <b/>
      <sz val="9"/>
      <color theme="3"/>
      <name val="Calibri"/>
      <family val="2"/>
    </font>
    <font>
      <sz val="8"/>
      <color theme="9" tint="-0.249977111117893"/>
      <name val="Calibri"/>
      <family val="2"/>
    </font>
    <font>
      <sz val="8"/>
      <name val="Calibri"/>
      <family val="2"/>
      <scheme val="minor"/>
    </font>
    <font>
      <sz val="8"/>
      <color theme="3" tint="0.39997558519241921"/>
      <name val="Calibri"/>
      <family val="2"/>
      <scheme val="minor"/>
    </font>
    <font>
      <sz val="8"/>
      <color theme="9" tint="-0.249977111117893"/>
      <name val="Calibri"/>
      <family val="2"/>
      <scheme val="minor"/>
    </font>
    <font>
      <sz val="12"/>
      <color theme="3"/>
      <name val="Wingdings 2"/>
      <family val="1"/>
      <charset val="2"/>
    </font>
    <font>
      <b/>
      <sz val="8"/>
      <color theme="3"/>
      <name val="Calibri"/>
      <family val="2"/>
      <scheme val="minor"/>
    </font>
    <font>
      <sz val="10"/>
      <color rgb="FF1F497D"/>
      <name val="Calibri"/>
      <family val="2"/>
    </font>
    <font>
      <b/>
      <sz val="8"/>
      <color rgb="FF92D050"/>
      <name val="Calibri"/>
      <family val="2"/>
    </font>
    <font>
      <sz val="8"/>
      <color theme="0"/>
      <name val="Calibri"/>
      <family val="2"/>
      <scheme val="minor"/>
    </font>
    <font>
      <sz val="8"/>
      <color theme="8"/>
      <name val="Calibri"/>
      <family val="2"/>
    </font>
    <font>
      <sz val="16"/>
      <color theme="3"/>
      <name val="Wingdings 2"/>
      <family val="1"/>
      <charset val="2"/>
    </font>
    <font>
      <b/>
      <sz val="8"/>
      <color theme="9" tint="-0.249977111117893"/>
      <name val="Calibri"/>
      <family val="2"/>
    </font>
    <font>
      <b/>
      <u/>
      <sz val="8"/>
      <color theme="9" tint="-0.249977111117893"/>
      <name val="Calibri"/>
      <family val="2"/>
    </font>
    <font>
      <sz val="7"/>
      <color theme="1"/>
      <name val="Calibri"/>
      <family val="2"/>
    </font>
    <font>
      <b/>
      <sz val="7"/>
      <color theme="1"/>
      <name val="Calibri"/>
      <family val="2"/>
    </font>
    <font>
      <b/>
      <u/>
      <sz val="7"/>
      <color theme="1"/>
      <name val="Calibri"/>
      <family val="2"/>
    </font>
    <font>
      <sz val="8"/>
      <color theme="1" tint="0.34998626667073579"/>
      <name val="Calibri"/>
      <family val="2"/>
    </font>
    <font>
      <b/>
      <sz val="10"/>
      <color theme="3"/>
      <name val="Calibri"/>
      <family val="2"/>
      <scheme val="minor"/>
    </font>
    <font>
      <sz val="8"/>
      <color theme="3" tint="0.39997558519241921"/>
      <name val="Calibri"/>
      <family val="2"/>
    </font>
    <font>
      <b/>
      <u/>
      <sz val="8"/>
      <color theme="0"/>
      <name val="Calibri"/>
      <family val="2"/>
      <scheme val="minor"/>
    </font>
    <font>
      <b/>
      <sz val="9"/>
      <color theme="1" tint="0.34998626667073579"/>
      <name val="Calibri"/>
      <family val="2"/>
    </font>
    <font>
      <sz val="9"/>
      <color theme="3"/>
      <name val="Calibri"/>
      <family val="2"/>
      <scheme val="minor"/>
    </font>
    <font>
      <b/>
      <u/>
      <sz val="9"/>
      <color theme="10"/>
      <name val="Arial"/>
      <family val="2"/>
    </font>
    <font>
      <b/>
      <u/>
      <sz val="9"/>
      <color rgb="FF0000FF"/>
      <name val="Calibri"/>
      <family val="2"/>
      <scheme val="minor"/>
    </font>
    <font>
      <b/>
      <sz val="10"/>
      <color theme="3"/>
      <name val="Calibri"/>
      <family val="2"/>
    </font>
    <font>
      <b/>
      <sz val="8"/>
      <color theme="3"/>
      <name val="Roboto Medium"/>
    </font>
    <font>
      <sz val="8"/>
      <color theme="1"/>
      <name val="Roboto Medium"/>
    </font>
    <font>
      <sz val="8"/>
      <color theme="3"/>
      <name val="Roboto Medium"/>
    </font>
    <font>
      <sz val="8"/>
      <color rgb="FFFF0000"/>
      <name val="Roboto Medium"/>
    </font>
    <font>
      <sz val="8"/>
      <color rgb="FF1F497D"/>
      <name val="Roboto Medium"/>
    </font>
    <font>
      <sz val="9"/>
      <color theme="3"/>
      <name val="Calibri"/>
      <family val="2"/>
    </font>
    <font>
      <b/>
      <sz val="11"/>
      <color theme="3"/>
      <name val="Calibri"/>
      <family val="2"/>
    </font>
    <font>
      <sz val="8"/>
      <color theme="1" tint="4.9989318521683403E-2"/>
      <name val="Calibri"/>
      <family val="2"/>
    </font>
    <font>
      <b/>
      <u/>
      <sz val="8"/>
      <color theme="10"/>
      <name val="Calibri"/>
      <family val="2"/>
    </font>
    <font>
      <b/>
      <u/>
      <sz val="8"/>
      <color theme="10"/>
      <name val="Calibri"/>
      <family val="2"/>
      <scheme val="minor"/>
    </font>
    <font>
      <b/>
      <u/>
      <sz val="8"/>
      <color rgb="FF0000FF"/>
      <name val="Calibri"/>
      <family val="2"/>
      <scheme val="minor"/>
    </font>
    <font>
      <b/>
      <sz val="8"/>
      <name val="Calibri"/>
      <family val="2"/>
      <scheme val="minor"/>
    </font>
  </fonts>
  <fills count="49">
    <fill>
      <patternFill patternType="none"/>
    </fill>
    <fill>
      <patternFill patternType="gray125"/>
    </fill>
    <fill>
      <patternFill patternType="solid">
        <fgColor indexed="45"/>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52"/>
      </patternFill>
    </fill>
    <fill>
      <patternFill patternType="solid">
        <fgColor indexed="48"/>
        <bgColor indexed="48"/>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25"/>
        <bgColor indexed="25"/>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23"/>
        <bgColor indexed="23"/>
      </patternFill>
    </fill>
    <fill>
      <patternFill patternType="solid">
        <fgColor indexed="49"/>
        <bgColor indexed="49"/>
      </patternFill>
    </fill>
    <fill>
      <patternFill patternType="solid">
        <fgColor indexed="52"/>
        <bgColor indexed="52"/>
      </patternFill>
    </fill>
    <fill>
      <patternFill patternType="solid">
        <fgColor indexed="26"/>
        <bgColor indexed="26"/>
      </patternFill>
    </fill>
    <fill>
      <patternFill patternType="solid">
        <fgColor indexed="47"/>
        <bgColor indexed="47"/>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42"/>
        <bgColor indexed="42"/>
      </patternFill>
    </fill>
    <fill>
      <patternFill patternType="solid">
        <fgColor indexed="43"/>
      </patternFill>
    </fill>
    <fill>
      <patternFill patternType="solid">
        <fgColor indexed="40"/>
      </patternFill>
    </fill>
    <fill>
      <patternFill patternType="solid">
        <fgColor indexed="10"/>
      </patternFill>
    </fill>
    <fill>
      <patternFill patternType="solid">
        <fgColor indexed="53"/>
      </patternFill>
    </fill>
    <fill>
      <patternFill patternType="solid">
        <fgColor indexed="57"/>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patternFill>
    </fill>
    <fill>
      <patternFill patternType="solid">
        <fgColor indexed="9"/>
      </patternFill>
    </fill>
    <fill>
      <patternFill patternType="solid">
        <fgColor indexed="26"/>
      </patternFill>
    </fill>
    <fill>
      <patternFill patternType="solid">
        <fgColor indexed="15"/>
      </patternFill>
    </fill>
    <fill>
      <patternFill patternType="solid">
        <fgColor rgb="FFCCFF99"/>
        <bgColor indexed="64"/>
      </patternFill>
    </fill>
    <fill>
      <patternFill patternType="solid">
        <fgColor theme="6"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E1FFE1"/>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0" tint="-4.9989318521683403E-2"/>
        <bgColor indexed="64"/>
      </patternFill>
    </fill>
  </fills>
  <borders count="7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22"/>
      </bottom>
      <diagonal/>
    </border>
    <border>
      <left/>
      <right/>
      <top/>
      <bottom style="medium">
        <color indexed="24"/>
      </bottom>
      <diagonal/>
    </border>
    <border>
      <left/>
      <right/>
      <top/>
      <bottom style="double">
        <color indexed="5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thin">
        <color indexed="64"/>
      </top>
      <bottom style="thin">
        <color indexed="64"/>
      </bottom>
      <diagonal/>
    </border>
    <border>
      <left/>
      <right/>
      <top style="thin">
        <color indexed="48"/>
      </top>
      <bottom style="double">
        <color indexed="48"/>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top/>
      <bottom style="medium">
        <color indexed="64"/>
      </bottom>
      <diagonal/>
    </border>
    <border>
      <left style="thick">
        <color theme="3"/>
      </left>
      <right/>
      <top/>
      <bottom/>
      <diagonal/>
    </border>
    <border>
      <left/>
      <right style="thick">
        <color theme="3"/>
      </right>
      <top/>
      <bottom/>
      <diagonal/>
    </border>
    <border>
      <left/>
      <right/>
      <top/>
      <bottom style="thin">
        <color theme="0"/>
      </bottom>
      <diagonal/>
    </border>
    <border>
      <left/>
      <right/>
      <top style="thin">
        <color theme="0"/>
      </top>
      <bottom/>
      <diagonal/>
    </border>
    <border>
      <left style="medium">
        <color rgb="FF92D050"/>
      </left>
      <right style="medium">
        <color rgb="FF92D050"/>
      </right>
      <top/>
      <bottom style="medium">
        <color rgb="FF92D050"/>
      </bottom>
      <diagonal/>
    </border>
    <border>
      <left/>
      <right/>
      <top/>
      <bottom style="medium">
        <color theme="0"/>
      </bottom>
      <diagonal/>
    </border>
    <border>
      <left/>
      <right style="medium">
        <color theme="3"/>
      </right>
      <top style="medium">
        <color theme="3"/>
      </top>
      <bottom style="medium">
        <color theme="3"/>
      </bottom>
      <diagonal/>
    </border>
    <border>
      <left/>
      <right/>
      <top/>
      <bottom style="medium">
        <color theme="3"/>
      </bottom>
      <diagonal/>
    </border>
    <border>
      <left style="medium">
        <color theme="3"/>
      </left>
      <right/>
      <top style="medium">
        <color theme="3"/>
      </top>
      <bottom/>
      <diagonal/>
    </border>
    <border>
      <left/>
      <right/>
      <top style="medium">
        <color theme="3"/>
      </top>
      <bottom/>
      <diagonal/>
    </border>
    <border>
      <left/>
      <right style="medium">
        <color theme="3"/>
      </right>
      <top style="medium">
        <color theme="3"/>
      </top>
      <bottom/>
      <diagonal/>
    </border>
    <border>
      <left style="medium">
        <color theme="3"/>
      </left>
      <right/>
      <top/>
      <bottom/>
      <diagonal/>
    </border>
    <border>
      <left/>
      <right style="medium">
        <color theme="3"/>
      </right>
      <top/>
      <bottom/>
      <diagonal/>
    </border>
    <border>
      <left/>
      <right style="medium">
        <color theme="3"/>
      </right>
      <top/>
      <bottom style="medium">
        <color theme="3"/>
      </bottom>
      <diagonal/>
    </border>
    <border>
      <left/>
      <right/>
      <top/>
      <bottom style="thick">
        <color theme="3"/>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style="medium">
        <color theme="3"/>
      </bottom>
      <diagonal/>
    </border>
    <border>
      <left/>
      <right style="thick">
        <color theme="3"/>
      </right>
      <top/>
      <bottom style="medium">
        <color theme="3"/>
      </bottom>
      <diagonal/>
    </border>
    <border>
      <left style="thick">
        <color theme="3"/>
      </left>
      <right/>
      <top style="medium">
        <color theme="3"/>
      </top>
      <bottom/>
      <diagonal/>
    </border>
    <border>
      <left/>
      <right style="thick">
        <color theme="3"/>
      </right>
      <top style="medium">
        <color theme="3"/>
      </top>
      <bottom/>
      <diagonal/>
    </border>
    <border>
      <left style="thick">
        <color theme="3"/>
      </left>
      <right/>
      <top/>
      <bottom style="thick">
        <color theme="3"/>
      </bottom>
      <diagonal/>
    </border>
    <border>
      <left/>
      <right style="thick">
        <color theme="3"/>
      </right>
      <top/>
      <bottom style="thick">
        <color theme="3"/>
      </bottom>
      <diagonal/>
    </border>
    <border>
      <left style="thick">
        <color theme="3"/>
      </left>
      <right style="hair">
        <color theme="3"/>
      </right>
      <top style="thick">
        <color theme="3"/>
      </top>
      <bottom style="hair">
        <color theme="3"/>
      </bottom>
      <diagonal/>
    </border>
    <border>
      <left style="hair">
        <color theme="3"/>
      </left>
      <right style="hair">
        <color theme="3"/>
      </right>
      <top style="thick">
        <color theme="3"/>
      </top>
      <bottom style="hair">
        <color theme="3"/>
      </bottom>
      <diagonal/>
    </border>
    <border>
      <left style="hair">
        <color theme="3"/>
      </left>
      <right style="thick">
        <color theme="3"/>
      </right>
      <top style="thick">
        <color theme="3"/>
      </top>
      <bottom style="hair">
        <color theme="3"/>
      </bottom>
      <diagonal/>
    </border>
    <border>
      <left style="thick">
        <color theme="3"/>
      </left>
      <right style="hair">
        <color theme="3"/>
      </right>
      <top style="hair">
        <color theme="3"/>
      </top>
      <bottom style="hair">
        <color theme="3"/>
      </bottom>
      <diagonal/>
    </border>
    <border>
      <left style="hair">
        <color theme="3"/>
      </left>
      <right style="hair">
        <color theme="3"/>
      </right>
      <top style="hair">
        <color theme="3"/>
      </top>
      <bottom style="hair">
        <color theme="3"/>
      </bottom>
      <diagonal/>
    </border>
    <border>
      <left style="hair">
        <color theme="3"/>
      </left>
      <right style="thick">
        <color theme="3"/>
      </right>
      <top style="hair">
        <color theme="3"/>
      </top>
      <bottom style="hair">
        <color theme="3"/>
      </bottom>
      <diagonal/>
    </border>
    <border>
      <left style="thick">
        <color theme="3"/>
      </left>
      <right style="hair">
        <color theme="3"/>
      </right>
      <top style="hair">
        <color theme="3"/>
      </top>
      <bottom style="thick">
        <color theme="3"/>
      </bottom>
      <diagonal/>
    </border>
    <border>
      <left style="hair">
        <color theme="3"/>
      </left>
      <right style="hair">
        <color theme="3"/>
      </right>
      <top style="hair">
        <color theme="3"/>
      </top>
      <bottom style="thick">
        <color theme="3"/>
      </bottom>
      <diagonal/>
    </border>
    <border>
      <left style="hair">
        <color theme="3"/>
      </left>
      <right style="thick">
        <color theme="3"/>
      </right>
      <top style="hair">
        <color theme="3"/>
      </top>
      <bottom style="thick">
        <color theme="3"/>
      </bottom>
      <diagonal/>
    </border>
    <border>
      <left style="hair">
        <color theme="0" tint="-0.24994659260841701"/>
      </left>
      <right/>
      <top style="hair">
        <color theme="0" tint="-0.24994659260841701"/>
      </top>
      <bottom/>
      <diagonal/>
    </border>
    <border>
      <left/>
      <right/>
      <top style="hair">
        <color theme="0" tint="-0.24994659260841701"/>
      </top>
      <bottom/>
      <diagonal/>
    </border>
    <border>
      <left/>
      <right style="hair">
        <color theme="0" tint="-0.24994659260841701"/>
      </right>
      <top style="hair">
        <color theme="0" tint="-0.24994659260841701"/>
      </top>
      <bottom/>
      <diagonal/>
    </border>
    <border>
      <left style="hair">
        <color theme="0" tint="-0.24994659260841701"/>
      </left>
      <right/>
      <top/>
      <bottom/>
      <diagonal/>
    </border>
    <border>
      <left/>
      <right style="hair">
        <color theme="0" tint="-0.24994659260841701"/>
      </right>
      <top/>
      <bottom/>
      <diagonal/>
    </border>
    <border>
      <left style="hair">
        <color theme="0" tint="-0.24994659260841701"/>
      </left>
      <right/>
      <top/>
      <bottom style="hair">
        <color theme="0" tint="-0.24994659260841701"/>
      </bottom>
      <diagonal/>
    </border>
    <border>
      <left/>
      <right/>
      <top/>
      <bottom style="hair">
        <color theme="0" tint="-0.24994659260841701"/>
      </bottom>
      <diagonal/>
    </border>
    <border>
      <left/>
      <right style="hair">
        <color theme="0" tint="-0.24994659260841701"/>
      </right>
      <top/>
      <bottom style="hair">
        <color theme="0" tint="-0.24994659260841701"/>
      </bottom>
      <diagonal/>
    </border>
    <border>
      <left style="medium">
        <color theme="3"/>
      </left>
      <right/>
      <top/>
      <bottom style="medium">
        <color theme="3"/>
      </bottom>
      <diagonal/>
    </border>
    <border>
      <left/>
      <right/>
      <top/>
      <bottom style="hair">
        <color rgb="FF92D050"/>
      </bottom>
      <diagonal/>
    </border>
    <border>
      <left/>
      <right/>
      <top style="thick">
        <color theme="3"/>
      </top>
      <bottom style="thick">
        <color rgb="FF92D050"/>
      </bottom>
      <diagonal/>
    </border>
    <border>
      <left/>
      <right style="thick">
        <color rgb="FF92D050"/>
      </right>
      <top style="thick">
        <color theme="3"/>
      </top>
      <bottom style="thick">
        <color rgb="FF92D050"/>
      </bottom>
      <diagonal/>
    </border>
    <border>
      <left/>
      <right style="thick">
        <color rgb="FF92D050"/>
      </right>
      <top style="thick">
        <color theme="3"/>
      </top>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rgb="FF92D050"/>
      </right>
      <top/>
      <bottom/>
      <diagonal/>
    </border>
    <border>
      <left style="medium">
        <color rgb="FF92D050"/>
      </left>
      <right/>
      <top/>
      <bottom style="medium">
        <color rgb="FF92D050"/>
      </bottom>
      <diagonal/>
    </border>
    <border>
      <left/>
      <right style="medium">
        <color rgb="FF92D050"/>
      </right>
      <top/>
      <bottom style="medium">
        <color rgb="FF92D050"/>
      </bottom>
      <diagonal/>
    </border>
    <border>
      <left style="medium">
        <color theme="3"/>
      </left>
      <right/>
      <top/>
      <bottom style="thick">
        <color theme="3"/>
      </bottom>
      <diagonal/>
    </border>
    <border>
      <left/>
      <right style="medium">
        <color theme="3"/>
      </right>
      <top/>
      <bottom style="thick">
        <color theme="3"/>
      </bottom>
      <diagonal/>
    </border>
    <border>
      <left/>
      <right/>
      <top/>
      <bottom style="medium">
        <color rgb="FF92D050"/>
      </bottom>
      <diagonal/>
    </border>
  </borders>
  <cellStyleXfs count="90">
    <xf numFmtId="0" fontId="0" fillId="0" borderId="0"/>
    <xf numFmtId="0" fontId="1"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1" fillId="18" borderId="0" applyNumberFormat="0" applyBorder="0" applyAlignment="0" applyProtection="0"/>
    <xf numFmtId="0" fontId="1" fillId="20"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1" fillId="10" borderId="0" applyNumberFormat="0" applyBorder="0" applyAlignment="0" applyProtection="0"/>
    <xf numFmtId="0" fontId="1" fillId="21" borderId="0" applyNumberFormat="0" applyBorder="0" applyAlignment="0" applyProtection="0"/>
    <xf numFmtId="0" fontId="2" fillId="22" borderId="0" applyNumberFormat="0" applyBorder="0" applyAlignment="0" applyProtection="0"/>
    <xf numFmtId="0" fontId="2" fillId="14" borderId="0" applyNumberFormat="0" applyBorder="0" applyAlignment="0" applyProtection="0"/>
    <xf numFmtId="0" fontId="1" fillId="23" borderId="0" applyNumberFormat="0" applyBorder="0" applyAlignment="0" applyProtection="0"/>
    <xf numFmtId="0" fontId="3" fillId="14" borderId="0" applyNumberFormat="0" applyBorder="0" applyAlignment="0" applyProtection="0"/>
    <xf numFmtId="0" fontId="4" fillId="24" borderId="1" applyNumberFormat="0" applyAlignment="0" applyProtection="0"/>
    <xf numFmtId="0" fontId="5" fillId="15" borderId="2" applyNumberFormat="0" applyAlignment="0" applyProtection="0"/>
    <xf numFmtId="0" fontId="7" fillId="25"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8" fillId="28"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37"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12" fillId="23" borderId="1" applyNumberFormat="0" applyAlignment="0" applyProtection="0"/>
    <xf numFmtId="0" fontId="13" fillId="0" borderId="6" applyNumberFormat="0" applyFill="0" applyAlignment="0" applyProtection="0"/>
    <xf numFmtId="0" fontId="14" fillId="23" borderId="0" applyNumberFormat="0" applyBorder="0" applyAlignment="0" applyProtection="0"/>
    <xf numFmtId="0" fontId="6" fillId="0" borderId="0"/>
    <xf numFmtId="0" fontId="6" fillId="0" borderId="0"/>
    <xf numFmtId="0" fontId="39" fillId="0" borderId="0"/>
    <xf numFmtId="0" fontId="40" fillId="0" borderId="0"/>
    <xf numFmtId="0" fontId="41" fillId="0" borderId="0"/>
    <xf numFmtId="0" fontId="6" fillId="22" borderId="7" applyNumberFormat="0" applyFont="0" applyAlignment="0" applyProtection="0"/>
    <xf numFmtId="0" fontId="15" fillId="24" borderId="8" applyNumberFormat="0" applyAlignment="0" applyProtection="0"/>
    <xf numFmtId="4" fontId="16" fillId="29" borderId="9" applyNumberFormat="0" applyProtection="0">
      <alignment vertical="center"/>
    </xf>
    <xf numFmtId="4" fontId="17" fillId="29" borderId="9" applyNumberFormat="0" applyProtection="0">
      <alignment vertical="center"/>
    </xf>
    <xf numFmtId="4" fontId="16" fillId="29" borderId="9" applyNumberFormat="0" applyProtection="0">
      <alignment horizontal="left" vertical="center" indent="1"/>
    </xf>
    <xf numFmtId="0" fontId="16" fillId="29" borderId="9" applyNumberFormat="0" applyProtection="0">
      <alignment horizontal="left" vertical="top" indent="1"/>
    </xf>
    <xf numFmtId="4" fontId="16" fillId="30" borderId="0" applyNumberFormat="0" applyProtection="0">
      <alignment horizontal="left" vertical="center" indent="1"/>
    </xf>
    <xf numFmtId="4" fontId="18" fillId="2" borderId="9" applyNumberFormat="0" applyProtection="0">
      <alignment horizontal="right" vertical="center"/>
    </xf>
    <xf numFmtId="4" fontId="18" fillId="4" borderId="9" applyNumberFormat="0" applyProtection="0">
      <alignment horizontal="right" vertical="center"/>
    </xf>
    <xf numFmtId="4" fontId="18" fillId="31" borderId="9" applyNumberFormat="0" applyProtection="0">
      <alignment horizontal="right" vertical="center"/>
    </xf>
    <xf numFmtId="4" fontId="18" fillId="6" borderId="9" applyNumberFormat="0" applyProtection="0">
      <alignment horizontal="right" vertical="center"/>
    </xf>
    <xf numFmtId="4" fontId="18" fillId="7" borderId="9" applyNumberFormat="0" applyProtection="0">
      <alignment horizontal="right" vertical="center"/>
    </xf>
    <xf numFmtId="4" fontId="18" fillId="32" borderId="9" applyNumberFormat="0" applyProtection="0">
      <alignment horizontal="right" vertical="center"/>
    </xf>
    <xf numFmtId="4" fontId="18" fillId="33" borderId="9" applyNumberFormat="0" applyProtection="0">
      <alignment horizontal="right" vertical="center"/>
    </xf>
    <xf numFmtId="4" fontId="18" fillId="34" borderId="9" applyNumberFormat="0" applyProtection="0">
      <alignment horizontal="right" vertical="center"/>
    </xf>
    <xf numFmtId="4" fontId="18" fillId="5" borderId="9" applyNumberFormat="0" applyProtection="0">
      <alignment horizontal="right" vertical="center"/>
    </xf>
    <xf numFmtId="4" fontId="16" fillId="35" borderId="10" applyNumberFormat="0" applyProtection="0">
      <alignment horizontal="left" vertical="center" indent="1"/>
    </xf>
    <xf numFmtId="4" fontId="18" fillId="36" borderId="0" applyNumberFormat="0" applyProtection="0">
      <alignment horizontal="left" vertical="center" indent="1"/>
    </xf>
    <xf numFmtId="4" fontId="19" fillId="37" borderId="0" applyNumberFormat="0" applyProtection="0">
      <alignment horizontal="left" vertical="center" indent="1"/>
    </xf>
    <xf numFmtId="4" fontId="18" fillId="30" borderId="9" applyNumberFormat="0" applyProtection="0">
      <alignment horizontal="right" vertical="center"/>
    </xf>
    <xf numFmtId="4" fontId="20" fillId="36" borderId="0" applyNumberFormat="0" applyProtection="0">
      <alignment horizontal="left" vertical="center" indent="1"/>
    </xf>
    <xf numFmtId="4" fontId="20" fillId="30" borderId="0" applyNumberFormat="0" applyProtection="0">
      <alignment horizontal="left" vertical="center" indent="1"/>
    </xf>
    <xf numFmtId="0" fontId="6" fillId="37" borderId="9" applyNumberFormat="0" applyProtection="0">
      <alignment horizontal="left" vertical="center" indent="1"/>
    </xf>
    <xf numFmtId="0" fontId="6" fillId="37" borderId="9" applyNumberFormat="0" applyProtection="0">
      <alignment horizontal="left" vertical="top" indent="1"/>
    </xf>
    <xf numFmtId="0" fontId="6" fillId="30" borderId="9" applyNumberFormat="0" applyProtection="0">
      <alignment horizontal="left" vertical="center" indent="1"/>
    </xf>
    <xf numFmtId="0" fontId="6" fillId="30" borderId="9" applyNumberFormat="0" applyProtection="0">
      <alignment horizontal="left" vertical="top" indent="1"/>
    </xf>
    <xf numFmtId="0" fontId="6" fillId="3" borderId="9" applyNumberFormat="0" applyProtection="0">
      <alignment horizontal="left" vertical="center" indent="1"/>
    </xf>
    <xf numFmtId="0" fontId="6" fillId="3" borderId="9" applyNumberFormat="0" applyProtection="0">
      <alignment horizontal="left" vertical="top" indent="1"/>
    </xf>
    <xf numFmtId="0" fontId="6" fillId="36" borderId="9" applyNumberFormat="0" applyProtection="0">
      <alignment horizontal="left" vertical="center" indent="1"/>
    </xf>
    <xf numFmtId="0" fontId="6" fillId="36" borderId="9" applyNumberFormat="0" applyProtection="0">
      <alignment horizontal="left" vertical="top" indent="1"/>
    </xf>
    <xf numFmtId="0" fontId="6" fillId="38" borderId="11" applyNumberFormat="0">
      <protection locked="0"/>
    </xf>
    <xf numFmtId="4" fontId="18" fillId="39" borderId="9" applyNumberFormat="0" applyProtection="0">
      <alignment vertical="center"/>
    </xf>
    <xf numFmtId="4" fontId="21" fillId="39" borderId="9" applyNumberFormat="0" applyProtection="0">
      <alignment vertical="center"/>
    </xf>
    <xf numFmtId="4" fontId="18" fillId="39" borderId="9" applyNumberFormat="0" applyProtection="0">
      <alignment horizontal="left" vertical="center" indent="1"/>
    </xf>
    <xf numFmtId="0" fontId="18" fillId="39" borderId="9" applyNumberFormat="0" applyProtection="0">
      <alignment horizontal="left" vertical="top" indent="1"/>
    </xf>
    <xf numFmtId="4" fontId="18" fillId="36" borderId="9" applyNumberFormat="0" applyProtection="0">
      <alignment horizontal="right" vertical="center"/>
    </xf>
    <xf numFmtId="4" fontId="21" fillId="36" borderId="9" applyNumberFormat="0" applyProtection="0">
      <alignment horizontal="right" vertical="center"/>
    </xf>
    <xf numFmtId="4" fontId="18" fillId="30" borderId="9" applyNumberFormat="0" applyProtection="0">
      <alignment horizontal="left" vertical="center" indent="1"/>
    </xf>
    <xf numFmtId="0" fontId="18" fillId="30" borderId="9" applyNumberFormat="0" applyProtection="0">
      <alignment horizontal="left" vertical="top" indent="1"/>
    </xf>
    <xf numFmtId="4" fontId="22" fillId="40" borderId="0" applyNumberFormat="0" applyProtection="0">
      <alignment horizontal="left" vertical="center" indent="1"/>
    </xf>
    <xf numFmtId="4" fontId="23" fillId="36" borderId="9" applyNumberFormat="0" applyProtection="0">
      <alignment horizontal="right" vertical="center"/>
    </xf>
    <xf numFmtId="0" fontId="24" fillId="0" borderId="0" applyNumberFormat="0" applyFill="0" applyBorder="0" applyAlignment="0" applyProtection="0"/>
    <xf numFmtId="0" fontId="7" fillId="0" borderId="12" applyNumberFormat="0" applyFill="0" applyAlignment="0" applyProtection="0"/>
    <xf numFmtId="0" fontId="25" fillId="0" borderId="0" applyNumberFormat="0" applyFill="0" applyBorder="0" applyAlignment="0" applyProtection="0"/>
  </cellStyleXfs>
  <cellXfs count="425">
    <xf numFmtId="0" fontId="0" fillId="0" borderId="0" xfId="0"/>
    <xf numFmtId="0" fontId="42" fillId="0" borderId="0" xfId="0" applyFont="1" applyProtection="1">
      <protection hidden="1"/>
    </xf>
    <xf numFmtId="0" fontId="43" fillId="0" borderId="0" xfId="0" applyFont="1" applyAlignment="1" applyProtection="1">
      <alignment vertical="center"/>
      <protection hidden="1"/>
    </xf>
    <xf numFmtId="0" fontId="43" fillId="0" borderId="0" xfId="0" applyFont="1" applyAlignment="1" applyProtection="1">
      <alignment horizontal="center"/>
      <protection hidden="1"/>
    </xf>
    <xf numFmtId="0" fontId="43" fillId="0" borderId="0" xfId="0" applyFont="1" applyAlignment="1" applyProtection="1">
      <alignment horizontal="left"/>
      <protection hidden="1"/>
    </xf>
    <xf numFmtId="0" fontId="44" fillId="0" borderId="0" xfId="0" applyFont="1" applyAlignment="1" applyProtection="1">
      <alignment horizontal="center" vertical="center"/>
      <protection hidden="1"/>
    </xf>
    <xf numFmtId="4" fontId="45" fillId="0" borderId="0" xfId="0" applyNumberFormat="1" applyFont="1" applyAlignment="1" applyProtection="1">
      <alignment horizontal="right" vertical="center"/>
      <protection hidden="1"/>
    </xf>
    <xf numFmtId="3" fontId="30" fillId="0" borderId="0" xfId="0" applyNumberFormat="1" applyFont="1" applyAlignment="1" applyProtection="1">
      <alignment horizontal="center" vertical="center"/>
      <protection hidden="1"/>
    </xf>
    <xf numFmtId="0" fontId="46" fillId="0" borderId="0" xfId="0" applyFont="1" applyAlignment="1" applyProtection="1">
      <alignment wrapText="1"/>
      <protection hidden="1"/>
    </xf>
    <xf numFmtId="0" fontId="43" fillId="0" borderId="0" xfId="41" applyFont="1" applyAlignment="1" applyProtection="1">
      <alignment horizontal="left"/>
      <protection hidden="1"/>
    </xf>
    <xf numFmtId="0" fontId="30" fillId="0" borderId="0" xfId="41" applyFont="1" applyAlignment="1" applyProtection="1">
      <alignment horizontal="left"/>
      <protection hidden="1"/>
    </xf>
    <xf numFmtId="0" fontId="47" fillId="0" borderId="0" xfId="0" applyFont="1" applyAlignment="1" applyProtection="1">
      <alignment horizontal="center"/>
      <protection hidden="1"/>
    </xf>
    <xf numFmtId="0" fontId="48" fillId="0" borderId="0" xfId="0" applyFont="1" applyAlignment="1" applyProtection="1">
      <alignment horizontal="right"/>
      <protection hidden="1"/>
    </xf>
    <xf numFmtId="0" fontId="43" fillId="0" borderId="0" xfId="0" applyFont="1" applyProtection="1">
      <protection hidden="1"/>
    </xf>
    <xf numFmtId="0" fontId="43" fillId="0" borderId="0" xfId="0" applyFont="1" applyAlignment="1" applyProtection="1">
      <alignment horizontal="left" vertical="center"/>
      <protection hidden="1"/>
    </xf>
    <xf numFmtId="0" fontId="49" fillId="0" borderId="0" xfId="0" applyFont="1" applyProtection="1">
      <protection hidden="1"/>
    </xf>
    <xf numFmtId="0" fontId="50" fillId="0" borderId="0" xfId="0" applyFont="1" applyAlignment="1" applyProtection="1">
      <alignment horizontal="center"/>
      <protection hidden="1"/>
    </xf>
    <xf numFmtId="0" fontId="28" fillId="0" borderId="0" xfId="0" applyFont="1" applyProtection="1">
      <protection hidden="1"/>
    </xf>
    <xf numFmtId="0" fontId="43" fillId="0" borderId="0" xfId="0" applyFont="1" applyAlignment="1" applyProtection="1">
      <alignment horizontal="right"/>
      <protection hidden="1"/>
    </xf>
    <xf numFmtId="2" fontId="45" fillId="0" borderId="0" xfId="0" applyNumberFormat="1" applyFont="1" applyAlignment="1" applyProtection="1">
      <alignment horizontal="right"/>
      <protection hidden="1"/>
    </xf>
    <xf numFmtId="0" fontId="45" fillId="0" borderId="0" xfId="0" applyFont="1" applyAlignment="1" applyProtection="1">
      <alignment horizontal="center" vertical="top"/>
      <protection hidden="1"/>
    </xf>
    <xf numFmtId="0" fontId="45" fillId="0" borderId="0" xfId="0" applyFont="1" applyAlignment="1" applyProtection="1">
      <alignment vertical="top"/>
      <protection hidden="1"/>
    </xf>
    <xf numFmtId="0" fontId="45" fillId="0" borderId="0" xfId="0" applyFont="1" applyProtection="1">
      <protection hidden="1"/>
    </xf>
    <xf numFmtId="0" fontId="45" fillId="0" borderId="0" xfId="0" applyFont="1" applyAlignment="1" applyProtection="1">
      <alignment horizontal="center" vertical="center" textRotation="90"/>
      <protection hidden="1"/>
    </xf>
    <xf numFmtId="0" fontId="51" fillId="0" borderId="0" xfId="0" applyFont="1" applyAlignment="1" applyProtection="1">
      <alignment vertical="top"/>
      <protection hidden="1"/>
    </xf>
    <xf numFmtId="4" fontId="51" fillId="0" borderId="0" xfId="0" applyNumberFormat="1" applyFont="1" applyAlignment="1" applyProtection="1">
      <alignment horizontal="right"/>
      <protection hidden="1"/>
    </xf>
    <xf numFmtId="0" fontId="45" fillId="0" borderId="0" xfId="0" applyFont="1" applyAlignment="1" applyProtection="1">
      <alignment horizontal="right"/>
      <protection hidden="1"/>
    </xf>
    <xf numFmtId="0" fontId="28" fillId="0" borderId="0" xfId="0" applyFont="1" applyAlignment="1" applyProtection="1">
      <alignment horizontal="center" vertical="center" textRotation="90"/>
      <protection hidden="1"/>
    </xf>
    <xf numFmtId="0" fontId="28" fillId="0" borderId="0" xfId="0" applyFont="1" applyAlignment="1" applyProtection="1">
      <alignment vertical="top"/>
      <protection hidden="1"/>
    </xf>
    <xf numFmtId="0" fontId="51" fillId="0" borderId="0" xfId="0" applyFont="1" applyAlignment="1" applyProtection="1">
      <alignment horizontal="center"/>
      <protection hidden="1"/>
    </xf>
    <xf numFmtId="0" fontId="52" fillId="0" borderId="0" xfId="0" applyFont="1" applyAlignment="1" applyProtection="1">
      <alignment vertical="center"/>
      <protection hidden="1"/>
    </xf>
    <xf numFmtId="0" fontId="43" fillId="0" borderId="0" xfId="41" applyFont="1" applyProtection="1">
      <protection hidden="1"/>
    </xf>
    <xf numFmtId="0" fontId="53" fillId="0" borderId="0" xfId="41" applyFont="1" applyAlignment="1" applyProtection="1">
      <alignment horizontal="right"/>
      <protection hidden="1"/>
    </xf>
    <xf numFmtId="0" fontId="52" fillId="0" borderId="23" xfId="0" applyFont="1" applyBorder="1" applyAlignment="1" applyProtection="1">
      <alignment textRotation="90" wrapText="1"/>
      <protection hidden="1"/>
    </xf>
    <xf numFmtId="0" fontId="48" fillId="0" borderId="0" xfId="0" applyFont="1" applyProtection="1">
      <protection hidden="1"/>
    </xf>
    <xf numFmtId="0" fontId="48" fillId="0" borderId="0" xfId="0" applyFont="1" applyAlignment="1" applyProtection="1">
      <alignment horizontal="center"/>
      <protection hidden="1"/>
    </xf>
    <xf numFmtId="0" fontId="47" fillId="0" borderId="0" xfId="0" applyFont="1" applyProtection="1">
      <protection hidden="1"/>
    </xf>
    <xf numFmtId="3" fontId="43" fillId="0" borderId="0" xfId="0" applyNumberFormat="1" applyFont="1" applyAlignment="1" applyProtection="1">
      <alignment horizontal="left" vertical="center"/>
      <protection hidden="1"/>
    </xf>
    <xf numFmtId="0" fontId="54" fillId="0" borderId="0" xfId="0" applyFont="1" applyProtection="1">
      <protection hidden="1"/>
    </xf>
    <xf numFmtId="0" fontId="54" fillId="0" borderId="0" xfId="0" applyFont="1" applyAlignment="1" applyProtection="1">
      <alignment horizontal="center"/>
      <protection hidden="1"/>
    </xf>
    <xf numFmtId="0" fontId="55" fillId="0" borderId="0" xfId="41" applyFont="1" applyAlignment="1" applyProtection="1">
      <alignment horizontal="left"/>
      <protection hidden="1"/>
    </xf>
    <xf numFmtId="0" fontId="47" fillId="0" borderId="0" xfId="0" applyFont="1" applyAlignment="1" applyProtection="1">
      <alignment vertical="center"/>
      <protection hidden="1"/>
    </xf>
    <xf numFmtId="0" fontId="47" fillId="0" borderId="0" xfId="0" applyFont="1" applyAlignment="1" applyProtection="1">
      <alignment vertical="top"/>
      <protection hidden="1"/>
    </xf>
    <xf numFmtId="0" fontId="48" fillId="0" borderId="0" xfId="0" applyFont="1" applyAlignment="1" applyProtection="1">
      <alignment vertical="center"/>
      <protection hidden="1"/>
    </xf>
    <xf numFmtId="0" fontId="48" fillId="0" borderId="0" xfId="0" applyFont="1" applyAlignment="1" applyProtection="1">
      <alignment horizontal="right" vertical="center"/>
      <protection hidden="1"/>
    </xf>
    <xf numFmtId="0" fontId="56" fillId="0" borderId="0" xfId="0" applyFont="1" applyProtection="1">
      <protection hidden="1"/>
    </xf>
    <xf numFmtId="0" fontId="52" fillId="0" borderId="0" xfId="0" applyFont="1" applyAlignment="1" applyProtection="1">
      <alignment horizontal="center"/>
      <protection hidden="1"/>
    </xf>
    <xf numFmtId="0" fontId="52" fillId="0" borderId="0" xfId="0" applyFont="1" applyAlignment="1" applyProtection="1">
      <alignment textRotation="90" wrapText="1"/>
      <protection hidden="1"/>
    </xf>
    <xf numFmtId="0" fontId="28" fillId="0" borderId="0" xfId="0" applyFont="1" applyAlignment="1" applyProtection="1">
      <alignment horizontal="center" vertical="center"/>
      <protection hidden="1"/>
    </xf>
    <xf numFmtId="0" fontId="51" fillId="0" borderId="0" xfId="0" applyFont="1" applyAlignment="1" applyProtection="1">
      <alignment vertical="center" textRotation="90"/>
      <protection hidden="1"/>
    </xf>
    <xf numFmtId="0" fontId="52" fillId="0" borderId="0" xfId="0" applyFont="1" applyAlignment="1" applyProtection="1">
      <alignment vertical="center" textRotation="90"/>
      <protection hidden="1"/>
    </xf>
    <xf numFmtId="0" fontId="57" fillId="0" borderId="0" xfId="0" applyFont="1" applyAlignment="1" applyProtection="1">
      <alignment horizontal="right" vertical="center"/>
      <protection hidden="1"/>
    </xf>
    <xf numFmtId="0" fontId="52" fillId="0" borderId="0" xfId="0" applyFont="1" applyAlignment="1" applyProtection="1">
      <alignment horizontal="center" vertical="justify"/>
      <protection hidden="1"/>
    </xf>
    <xf numFmtId="4" fontId="45" fillId="0" borderId="0" xfId="0" applyNumberFormat="1" applyFont="1" applyAlignment="1" applyProtection="1">
      <alignment horizontal="center" vertical="center"/>
      <protection hidden="1"/>
    </xf>
    <xf numFmtId="0" fontId="42" fillId="41" borderId="0" xfId="0" applyFont="1" applyFill="1" applyAlignment="1" applyProtection="1">
      <alignment horizontal="left" vertical="center" wrapText="1"/>
      <protection hidden="1"/>
    </xf>
    <xf numFmtId="0" fontId="58" fillId="0" borderId="0" xfId="0" applyFont="1" applyAlignment="1" applyProtection="1">
      <alignment vertical="top"/>
      <protection hidden="1"/>
    </xf>
    <xf numFmtId="0" fontId="43" fillId="0" borderId="0" xfId="41" applyFont="1" applyAlignment="1" applyProtection="1">
      <alignment horizontal="center"/>
      <protection hidden="1"/>
    </xf>
    <xf numFmtId="0" fontId="48" fillId="0" borderId="0" xfId="0" applyFont="1" applyAlignment="1" applyProtection="1">
      <alignment horizontal="center" vertical="center"/>
      <protection hidden="1"/>
    </xf>
    <xf numFmtId="0" fontId="49" fillId="0" borderId="0" xfId="0" applyFont="1" applyAlignment="1" applyProtection="1">
      <alignment horizontal="center"/>
      <protection hidden="1"/>
    </xf>
    <xf numFmtId="0" fontId="51" fillId="0" borderId="0" xfId="0" applyFont="1" applyAlignment="1" applyProtection="1">
      <alignment horizontal="center" vertical="top"/>
      <protection hidden="1"/>
    </xf>
    <xf numFmtId="0" fontId="52" fillId="0" borderId="0" xfId="0" applyFont="1" applyAlignment="1" applyProtection="1">
      <alignment horizontal="right" vertical="justify"/>
      <protection hidden="1"/>
    </xf>
    <xf numFmtId="0" fontId="43" fillId="0" borderId="0" xfId="41" applyFont="1" applyAlignment="1" applyProtection="1">
      <alignment horizontal="right"/>
      <protection hidden="1"/>
    </xf>
    <xf numFmtId="0" fontId="54" fillId="0" borderId="0" xfId="0" applyFont="1" applyAlignment="1" applyProtection="1">
      <alignment horizontal="right"/>
      <protection hidden="1"/>
    </xf>
    <xf numFmtId="0" fontId="43" fillId="0" borderId="0" xfId="0" applyFont="1" applyAlignment="1" applyProtection="1">
      <alignment horizontal="right" vertical="center"/>
      <protection hidden="1"/>
    </xf>
    <xf numFmtId="0" fontId="49" fillId="0" borderId="0" xfId="0" applyFont="1" applyAlignment="1" applyProtection="1">
      <alignment horizontal="right"/>
      <protection hidden="1"/>
    </xf>
    <xf numFmtId="0" fontId="45" fillId="0" borderId="0" xfId="0" applyFont="1" applyAlignment="1" applyProtection="1">
      <alignment horizontal="right" vertical="top"/>
      <protection hidden="1"/>
    </xf>
    <xf numFmtId="0" fontId="51" fillId="0" borderId="0" xfId="0" applyFont="1" applyAlignment="1" applyProtection="1">
      <alignment horizontal="right" vertical="top"/>
      <protection hidden="1"/>
    </xf>
    <xf numFmtId="0" fontId="44" fillId="0" borderId="0" xfId="0" applyFont="1" applyAlignment="1" applyProtection="1">
      <alignment vertical="center"/>
      <protection hidden="1"/>
    </xf>
    <xf numFmtId="0" fontId="44" fillId="0" borderId="0" xfId="0" applyFont="1" applyAlignment="1" applyProtection="1">
      <alignment horizontal="left" vertical="center"/>
      <protection hidden="1"/>
    </xf>
    <xf numFmtId="0" fontId="31" fillId="0" borderId="0" xfId="41" applyFont="1" applyProtection="1">
      <protection hidden="1"/>
    </xf>
    <xf numFmtId="0" fontId="59" fillId="0" borderId="0" xfId="0" applyFont="1" applyAlignment="1" applyProtection="1">
      <alignment vertical="justify"/>
      <protection hidden="1"/>
    </xf>
    <xf numFmtId="0" fontId="60" fillId="0" borderId="0" xfId="0" applyFont="1" applyProtection="1">
      <protection hidden="1"/>
    </xf>
    <xf numFmtId="0" fontId="27" fillId="0" borderId="0" xfId="0" applyFont="1" applyProtection="1">
      <protection hidden="1"/>
    </xf>
    <xf numFmtId="0" fontId="59" fillId="0" borderId="0" xfId="0" applyFont="1" applyProtection="1">
      <protection hidden="1"/>
    </xf>
    <xf numFmtId="4" fontId="43" fillId="0" borderId="0" xfId="0" applyNumberFormat="1" applyFont="1" applyAlignment="1" applyProtection="1">
      <alignment horizontal="right"/>
      <protection hidden="1"/>
    </xf>
    <xf numFmtId="0" fontId="28" fillId="0" borderId="0" xfId="0" applyFont="1" applyAlignment="1" applyProtection="1">
      <alignment horizontal="right"/>
      <protection hidden="1"/>
    </xf>
    <xf numFmtId="0" fontId="52" fillId="0" borderId="0" xfId="0" applyFont="1" applyAlignment="1" applyProtection="1">
      <alignment horizontal="center" vertical="center"/>
      <protection hidden="1"/>
    </xf>
    <xf numFmtId="0" fontId="52" fillId="42" borderId="0" xfId="0" applyFont="1" applyFill="1" applyAlignment="1" applyProtection="1">
      <alignment textRotation="90" wrapText="1"/>
      <protection hidden="1"/>
    </xf>
    <xf numFmtId="0" fontId="28" fillId="42" borderId="0" xfId="0" applyFont="1" applyFill="1" applyProtection="1">
      <protection hidden="1"/>
    </xf>
    <xf numFmtId="0" fontId="42" fillId="0" borderId="23" xfId="0" applyFont="1" applyBorder="1" applyProtection="1">
      <protection hidden="1"/>
    </xf>
    <xf numFmtId="0" fontId="42" fillId="0" borderId="24" xfId="0" applyFont="1" applyBorder="1" applyProtection="1">
      <protection hidden="1"/>
    </xf>
    <xf numFmtId="0" fontId="61" fillId="0" borderId="0" xfId="0" applyFont="1" applyProtection="1">
      <protection hidden="1"/>
    </xf>
    <xf numFmtId="9" fontId="43" fillId="0" borderId="0" xfId="0" applyNumberFormat="1" applyFont="1" applyAlignment="1" applyProtection="1">
      <alignment horizontal="center"/>
      <protection hidden="1"/>
    </xf>
    <xf numFmtId="0" fontId="43" fillId="0" borderId="0" xfId="0" applyFont="1" applyAlignment="1" applyProtection="1">
      <alignment vertical="center" wrapText="1"/>
      <protection hidden="1"/>
    </xf>
    <xf numFmtId="0" fontId="62" fillId="0" borderId="0" xfId="0" applyFont="1" applyAlignment="1" applyProtection="1">
      <alignment vertical="center" wrapText="1"/>
      <protection hidden="1"/>
    </xf>
    <xf numFmtId="0" fontId="63" fillId="0" borderId="0" xfId="0" applyFont="1" applyProtection="1">
      <protection hidden="1"/>
    </xf>
    <xf numFmtId="0" fontId="64" fillId="0" borderId="0" xfId="0" applyFont="1" applyProtection="1">
      <protection hidden="1"/>
    </xf>
    <xf numFmtId="0" fontId="65" fillId="0" borderId="0" xfId="0" applyFont="1" applyAlignment="1" applyProtection="1">
      <alignment vertical="center" wrapText="1"/>
      <protection hidden="1"/>
    </xf>
    <xf numFmtId="0" fontId="64" fillId="0" borderId="0" xfId="0" applyFont="1" applyAlignment="1" applyProtection="1">
      <alignment vertical="center" wrapText="1"/>
      <protection hidden="1"/>
    </xf>
    <xf numFmtId="0" fontId="42" fillId="0" borderId="0" xfId="0" applyFont="1" applyAlignment="1" applyProtection="1">
      <alignment vertical="center" wrapText="1"/>
      <protection hidden="1"/>
    </xf>
    <xf numFmtId="4" fontId="51" fillId="0" borderId="0" xfId="0" applyNumberFormat="1" applyFont="1" applyAlignment="1" applyProtection="1">
      <alignment horizontal="right" vertical="center"/>
      <protection hidden="1"/>
    </xf>
    <xf numFmtId="0" fontId="66" fillId="0" borderId="0" xfId="0" applyFont="1" applyAlignment="1" applyProtection="1">
      <alignment horizontal="right" vertical="center"/>
      <protection hidden="1"/>
    </xf>
    <xf numFmtId="2" fontId="47" fillId="0" borderId="0" xfId="0" applyNumberFormat="1" applyFont="1" applyAlignment="1" applyProtection="1">
      <alignment horizontal="center" vertical="center"/>
      <protection hidden="1"/>
    </xf>
    <xf numFmtId="0" fontId="28" fillId="0" borderId="0" xfId="0" applyFont="1" applyAlignment="1" applyProtection="1">
      <alignment horizontal="center"/>
      <protection hidden="1"/>
    </xf>
    <xf numFmtId="0" fontId="42" fillId="41" borderId="0" xfId="0" applyFont="1" applyFill="1" applyAlignment="1" applyProtection="1">
      <alignment horizontal="center"/>
      <protection hidden="1"/>
    </xf>
    <xf numFmtId="0" fontId="67" fillId="0" borderId="0" xfId="0" applyFont="1" applyAlignment="1" applyProtection="1">
      <alignment horizontal="center"/>
      <protection hidden="1"/>
    </xf>
    <xf numFmtId="0" fontId="42" fillId="0" borderId="0" xfId="42" applyFont="1" applyAlignment="1" applyProtection="1">
      <alignment horizontal="left"/>
      <protection hidden="1"/>
    </xf>
    <xf numFmtId="0" fontId="42" fillId="0" borderId="0" xfId="0" applyFont="1" applyAlignment="1" applyProtection="1">
      <alignment vertical="center"/>
      <protection hidden="1"/>
    </xf>
    <xf numFmtId="0" fontId="42" fillId="0" borderId="0" xfId="0" applyFont="1" applyAlignment="1" applyProtection="1">
      <alignment horizontal="center" vertical="center"/>
      <protection hidden="1"/>
    </xf>
    <xf numFmtId="0" fontId="42" fillId="0" borderId="0" xfId="0" applyFont="1" applyAlignment="1" applyProtection="1">
      <alignment horizontal="left"/>
      <protection hidden="1"/>
    </xf>
    <xf numFmtId="0" fontId="43" fillId="0" borderId="0" xfId="0" applyFont="1" applyAlignment="1" applyProtection="1">
      <alignment horizontal="center" vertical="center"/>
      <protection hidden="1"/>
    </xf>
    <xf numFmtId="0" fontId="42" fillId="0" borderId="0" xfId="41" applyFont="1" applyAlignment="1" applyProtection="1">
      <alignment horizontal="left"/>
      <protection hidden="1"/>
    </xf>
    <xf numFmtId="0" fontId="42" fillId="0" borderId="0" xfId="0" applyFont="1" applyAlignment="1" applyProtection="1">
      <alignment horizontal="center"/>
      <protection hidden="1"/>
    </xf>
    <xf numFmtId="0" fontId="68" fillId="0" borderId="0" xfId="41" applyFont="1" applyAlignment="1" applyProtection="1">
      <alignment horizontal="left"/>
      <protection hidden="1"/>
    </xf>
    <xf numFmtId="0" fontId="28" fillId="42" borderId="0" xfId="0" applyFont="1" applyFill="1" applyAlignment="1" applyProtection="1">
      <alignment horizontal="center" vertical="center"/>
      <protection hidden="1"/>
    </xf>
    <xf numFmtId="0" fontId="51" fillId="0" borderId="0" xfId="0" applyFont="1" applyProtection="1">
      <protection hidden="1"/>
    </xf>
    <xf numFmtId="0" fontId="69" fillId="0" borderId="0" xfId="0" applyFont="1" applyAlignment="1" applyProtection="1">
      <alignment horizontal="right" vertical="center"/>
      <protection hidden="1"/>
    </xf>
    <xf numFmtId="0" fontId="47" fillId="0" borderId="0" xfId="0" applyFont="1" applyAlignment="1" applyProtection="1">
      <alignment horizontal="center" vertical="center"/>
      <protection hidden="1"/>
    </xf>
    <xf numFmtId="0" fontId="28" fillId="0" borderId="0" xfId="0" applyFont="1" applyAlignment="1" applyProtection="1">
      <alignment horizontal="left" vertical="center"/>
      <protection hidden="1"/>
    </xf>
    <xf numFmtId="0" fontId="47" fillId="0" borderId="0" xfId="0" applyFont="1" applyAlignment="1" applyProtection="1">
      <alignment horizontal="right"/>
      <protection hidden="1"/>
    </xf>
    <xf numFmtId="0" fontId="43" fillId="0" borderId="0" xfId="0" applyFont="1" applyAlignment="1" applyProtection="1">
      <alignment vertical="top"/>
      <protection hidden="1"/>
    </xf>
    <xf numFmtId="0" fontId="30" fillId="0" borderId="0" xfId="0" applyFont="1" applyAlignment="1" applyProtection="1">
      <alignment vertical="center"/>
      <protection hidden="1"/>
    </xf>
    <xf numFmtId="0" fontId="60" fillId="0" borderId="0" xfId="0" applyFont="1" applyAlignment="1" applyProtection="1">
      <alignment vertical="center"/>
      <protection hidden="1"/>
    </xf>
    <xf numFmtId="2" fontId="43" fillId="0" borderId="0" xfId="0" applyNumberFormat="1" applyFont="1" applyAlignment="1" applyProtection="1">
      <alignment horizontal="right" vertical="center"/>
      <protection hidden="1"/>
    </xf>
    <xf numFmtId="4" fontId="43" fillId="0" borderId="0" xfId="0" applyNumberFormat="1" applyFont="1" applyAlignment="1" applyProtection="1">
      <alignment horizontal="right" vertical="center"/>
      <protection hidden="1"/>
    </xf>
    <xf numFmtId="9" fontId="70" fillId="0" borderId="0" xfId="0" applyNumberFormat="1" applyFont="1" applyAlignment="1" applyProtection="1">
      <alignment horizontal="left"/>
      <protection hidden="1"/>
    </xf>
    <xf numFmtId="0" fontId="43" fillId="0" borderId="24" xfId="0" applyFont="1" applyBorder="1" applyProtection="1">
      <protection hidden="1"/>
    </xf>
    <xf numFmtId="0" fontId="71" fillId="0" borderId="0" xfId="0" applyFont="1" applyAlignment="1" applyProtection="1">
      <alignment wrapText="1"/>
      <protection hidden="1"/>
    </xf>
    <xf numFmtId="0" fontId="42" fillId="41" borderId="0" xfId="0" applyFont="1" applyFill="1" applyAlignment="1" applyProtection="1">
      <alignment horizontal="center" vertical="center" wrapText="1"/>
      <protection hidden="1"/>
    </xf>
    <xf numFmtId="0" fontId="43" fillId="0" borderId="0" xfId="0" applyFont="1" applyAlignment="1" applyProtection="1">
      <alignment vertical="top" wrapText="1"/>
      <protection hidden="1"/>
    </xf>
    <xf numFmtId="0" fontId="62" fillId="0" borderId="0" xfId="0" applyFont="1" applyAlignment="1" applyProtection="1">
      <alignment vertical="top" wrapText="1"/>
      <protection hidden="1"/>
    </xf>
    <xf numFmtId="0" fontId="71" fillId="0" borderId="0" xfId="0" applyFont="1" applyAlignment="1" applyProtection="1">
      <alignment vertical="top" wrapText="1"/>
      <protection hidden="1"/>
    </xf>
    <xf numFmtId="0" fontId="32" fillId="0" borderId="0" xfId="0" applyFont="1" applyAlignment="1" applyProtection="1">
      <alignment horizontal="right"/>
      <protection hidden="1"/>
    </xf>
    <xf numFmtId="0" fontId="65" fillId="0" borderId="0" xfId="0" applyFont="1" applyAlignment="1" applyProtection="1">
      <alignment horizontal="left" wrapText="1"/>
      <protection hidden="1"/>
    </xf>
    <xf numFmtId="0" fontId="42" fillId="0" borderId="0" xfId="0" applyFont="1" applyAlignment="1" applyProtection="1">
      <alignment horizontal="left" wrapText="1"/>
      <protection hidden="1"/>
    </xf>
    <xf numFmtId="0" fontId="43" fillId="0" borderId="25" xfId="0" applyFont="1" applyBorder="1" applyAlignment="1" applyProtection="1">
      <alignment vertical="center"/>
      <protection hidden="1"/>
    </xf>
    <xf numFmtId="0" fontId="72" fillId="0" borderId="0" xfId="0" applyFont="1" applyAlignment="1" applyProtection="1">
      <alignment vertical="top"/>
      <protection hidden="1"/>
    </xf>
    <xf numFmtId="0" fontId="72" fillId="0" borderId="0" xfId="0" applyFont="1" applyAlignment="1" applyProtection="1">
      <alignment horizontal="right" vertical="center"/>
      <protection hidden="1"/>
    </xf>
    <xf numFmtId="0" fontId="43" fillId="0" borderId="0" xfId="44" applyFont="1" applyAlignment="1" applyProtection="1">
      <alignment vertical="center" wrapText="1"/>
      <protection hidden="1"/>
    </xf>
    <xf numFmtId="0" fontId="62" fillId="0" borderId="0" xfId="44" applyFont="1" applyAlignment="1" applyProtection="1">
      <alignment vertical="center" wrapText="1"/>
      <protection hidden="1"/>
    </xf>
    <xf numFmtId="0" fontId="71" fillId="0" borderId="0" xfId="45" applyFont="1" applyAlignment="1" applyProtection="1">
      <alignment vertical="center" wrapText="1"/>
      <protection hidden="1"/>
    </xf>
    <xf numFmtId="0" fontId="42" fillId="0" borderId="0" xfId="0" applyFont="1" applyAlignment="1" applyProtection="1">
      <alignment vertical="justify" wrapText="1"/>
      <protection hidden="1"/>
    </xf>
    <xf numFmtId="0" fontId="43" fillId="0" borderId="26" xfId="0" applyFont="1" applyBorder="1" applyProtection="1">
      <protection hidden="1"/>
    </xf>
    <xf numFmtId="0" fontId="67" fillId="43" borderId="11" xfId="0" applyFont="1" applyFill="1" applyBorder="1" applyAlignment="1" applyProtection="1">
      <alignment horizontal="center" vertical="center"/>
      <protection hidden="1"/>
    </xf>
    <xf numFmtId="0" fontId="42" fillId="0" borderId="0" xfId="0" applyFont="1" applyAlignment="1" applyProtection="1">
      <alignment vertical="top" wrapText="1"/>
      <protection hidden="1"/>
    </xf>
    <xf numFmtId="0" fontId="52" fillId="43" borderId="11" xfId="0" applyFont="1" applyFill="1" applyBorder="1" applyAlignment="1" applyProtection="1">
      <alignment horizontal="center" vertical="center"/>
      <protection hidden="1"/>
    </xf>
    <xf numFmtId="0" fontId="62" fillId="0" borderId="0" xfId="0" applyFont="1" applyAlignment="1" applyProtection="1">
      <alignment horizontal="right" vertical="center"/>
      <protection hidden="1"/>
    </xf>
    <xf numFmtId="0" fontId="62" fillId="0" borderId="0" xfId="0" applyFont="1" applyProtection="1">
      <protection hidden="1"/>
    </xf>
    <xf numFmtId="0" fontId="62" fillId="0" borderId="0" xfId="0" applyFont="1" applyAlignment="1" applyProtection="1">
      <alignment horizontal="right"/>
      <protection hidden="1"/>
    </xf>
    <xf numFmtId="4" fontId="62" fillId="0" borderId="0" xfId="0" applyNumberFormat="1" applyFont="1" applyAlignment="1" applyProtection="1">
      <alignment horizontal="right"/>
      <protection hidden="1"/>
    </xf>
    <xf numFmtId="0" fontId="73" fillId="0" borderId="0" xfId="0" applyFont="1" applyAlignment="1" applyProtection="1">
      <alignment horizontal="right" vertical="center"/>
      <protection hidden="1"/>
    </xf>
    <xf numFmtId="0" fontId="74" fillId="0" borderId="0" xfId="0" applyFont="1" applyAlignment="1" applyProtection="1">
      <alignment horizontal="right" vertical="center"/>
      <protection hidden="1"/>
    </xf>
    <xf numFmtId="4" fontId="62" fillId="0" borderId="0" xfId="0" applyNumberFormat="1" applyFont="1" applyAlignment="1" applyProtection="1">
      <alignment horizontal="right" vertical="center"/>
      <protection hidden="1"/>
    </xf>
    <xf numFmtId="0" fontId="75" fillId="0" borderId="0" xfId="0" applyFont="1" applyAlignment="1" applyProtection="1">
      <alignment vertical="center"/>
      <protection hidden="1"/>
    </xf>
    <xf numFmtId="0" fontId="75" fillId="0" borderId="0" xfId="0" applyFont="1" applyProtection="1">
      <protection hidden="1"/>
    </xf>
    <xf numFmtId="0" fontId="75" fillId="0" borderId="0" xfId="0" applyFont="1" applyAlignment="1" applyProtection="1">
      <alignment horizontal="center" vertical="center"/>
      <protection hidden="1"/>
    </xf>
    <xf numFmtId="0" fontId="76" fillId="0" borderId="0" xfId="0" applyFont="1" applyAlignment="1" applyProtection="1">
      <alignment horizontal="center"/>
      <protection hidden="1"/>
    </xf>
    <xf numFmtId="0" fontId="76" fillId="0" borderId="0" xfId="0" applyFont="1" applyAlignment="1" applyProtection="1">
      <alignment horizontal="center" vertical="center"/>
      <protection hidden="1"/>
    </xf>
    <xf numFmtId="0" fontId="77" fillId="0" borderId="0" xfId="0" applyFont="1" applyAlignment="1" applyProtection="1">
      <alignment vertical="center"/>
      <protection hidden="1"/>
    </xf>
    <xf numFmtId="0" fontId="75" fillId="0" borderId="0" xfId="0" applyFont="1" applyAlignment="1" applyProtection="1">
      <alignment horizontal="center"/>
      <protection hidden="1"/>
    </xf>
    <xf numFmtId="0" fontId="43" fillId="41" borderId="0" xfId="0" applyFont="1" applyFill="1" applyAlignment="1" applyProtection="1">
      <alignment horizontal="center" vertical="center"/>
      <protection hidden="1"/>
    </xf>
    <xf numFmtId="0" fontId="43" fillId="41" borderId="0" xfId="0" applyFont="1" applyFill="1" applyAlignment="1" applyProtection="1">
      <alignment horizontal="center" vertical="center" wrapText="1"/>
      <protection hidden="1"/>
    </xf>
    <xf numFmtId="0" fontId="71" fillId="0" borderId="0" xfId="0" applyFont="1" applyProtection="1">
      <protection hidden="1"/>
    </xf>
    <xf numFmtId="0" fontId="30" fillId="0" borderId="0" xfId="41" applyFont="1" applyAlignment="1" applyProtection="1">
      <alignment horizontal="center"/>
      <protection hidden="1"/>
    </xf>
    <xf numFmtId="0" fontId="63" fillId="0" borderId="0" xfId="0" applyFont="1" applyProtection="1">
      <protection locked="0" hidden="1"/>
    </xf>
    <xf numFmtId="0" fontId="45" fillId="0" borderId="0" xfId="0" applyFont="1" applyAlignment="1" applyProtection="1">
      <alignment horizontal="right" vertical="center"/>
      <protection hidden="1"/>
    </xf>
    <xf numFmtId="0" fontId="43" fillId="41" borderId="0" xfId="0" applyFont="1" applyFill="1" applyAlignment="1" applyProtection="1">
      <alignment horizontal="center"/>
      <protection hidden="1"/>
    </xf>
    <xf numFmtId="0" fontId="42" fillId="0" borderId="0" xfId="0" applyFont="1" applyAlignment="1" applyProtection="1">
      <alignment wrapText="1"/>
      <protection hidden="1"/>
    </xf>
    <xf numFmtId="0" fontId="43" fillId="0" borderId="0" xfId="0" applyFont="1" applyAlignment="1">
      <alignment vertical="center"/>
    </xf>
    <xf numFmtId="0" fontId="45" fillId="0" borderId="0" xfId="0" applyFont="1" applyAlignment="1" applyProtection="1">
      <alignment vertical="center"/>
      <protection hidden="1"/>
    </xf>
    <xf numFmtId="0" fontId="43" fillId="0" borderId="0" xfId="41" applyFont="1" applyAlignment="1" applyProtection="1">
      <alignment wrapText="1"/>
      <protection hidden="1"/>
    </xf>
    <xf numFmtId="3" fontId="30" fillId="0" borderId="27" xfId="0" applyNumberFormat="1" applyFont="1" applyBorder="1" applyAlignment="1" applyProtection="1">
      <alignment horizontal="center" vertical="center"/>
      <protection locked="0" hidden="1"/>
    </xf>
    <xf numFmtId="0" fontId="78" fillId="0" borderId="0" xfId="0" applyFont="1" applyAlignment="1" applyProtection="1">
      <alignment vertical="center"/>
      <protection hidden="1"/>
    </xf>
    <xf numFmtId="0" fontId="79" fillId="0" borderId="28" xfId="36" applyFont="1" applyFill="1" applyBorder="1" applyAlignment="1" applyProtection="1">
      <alignment vertical="center"/>
      <protection hidden="1"/>
    </xf>
    <xf numFmtId="4" fontId="51" fillId="44" borderId="29" xfId="0" applyNumberFormat="1" applyFont="1" applyFill="1" applyBorder="1" applyAlignment="1" applyProtection="1">
      <alignment horizontal="center" vertical="center"/>
      <protection hidden="1"/>
    </xf>
    <xf numFmtId="0" fontId="71" fillId="0" borderId="0" xfId="0" applyFont="1" applyAlignment="1" applyProtection="1">
      <alignment vertical="center" wrapText="1"/>
      <protection hidden="1"/>
    </xf>
    <xf numFmtId="0" fontId="41" fillId="0" borderId="0" xfId="41" applyFont="1" applyAlignment="1">
      <alignment horizontal="center" vertical="center"/>
    </xf>
    <xf numFmtId="0" fontId="51" fillId="0" borderId="30" xfId="0" applyFont="1" applyBorder="1" applyAlignment="1" applyProtection="1">
      <alignment vertical="center"/>
      <protection hidden="1"/>
    </xf>
    <xf numFmtId="0" fontId="0" fillId="44" borderId="0" xfId="0" applyFill="1" applyProtection="1">
      <protection hidden="1"/>
    </xf>
    <xf numFmtId="0" fontId="43" fillId="0" borderId="0" xfId="0" applyFont="1" applyAlignment="1" applyProtection="1">
      <alignment horizontal="justify" vertical="center" wrapText="1"/>
      <protection hidden="1"/>
    </xf>
    <xf numFmtId="0" fontId="62" fillId="0" borderId="0" xfId="0" applyFont="1" applyAlignment="1" applyProtection="1">
      <alignment horizontal="justify" vertical="center" wrapText="1"/>
      <protection hidden="1"/>
    </xf>
    <xf numFmtId="0" fontId="80" fillId="0" borderId="0" xfId="0" applyFont="1" applyAlignment="1" applyProtection="1">
      <alignment horizontal="justify" vertical="center" wrapText="1"/>
      <protection hidden="1"/>
    </xf>
    <xf numFmtId="0" fontId="80" fillId="0" borderId="0" xfId="0" applyFont="1" applyAlignment="1" applyProtection="1">
      <alignment horizontal="justify" vertical="center"/>
      <protection hidden="1"/>
    </xf>
    <xf numFmtId="0" fontId="43" fillId="41" borderId="0" xfId="0" applyFont="1" applyFill="1" applyAlignment="1" applyProtection="1">
      <alignment horizontal="center" wrapText="1"/>
      <protection hidden="1"/>
    </xf>
    <xf numFmtId="0" fontId="81" fillId="45" borderId="13" xfId="0" applyFont="1" applyFill="1" applyBorder="1" applyAlignment="1" applyProtection="1">
      <alignment horizontal="center" vertical="center"/>
      <protection hidden="1"/>
    </xf>
    <xf numFmtId="0" fontId="44" fillId="45" borderId="14" xfId="0" applyFont="1" applyFill="1" applyBorder="1" applyAlignment="1" applyProtection="1">
      <alignment horizontal="left" vertical="center"/>
      <protection hidden="1"/>
    </xf>
    <xf numFmtId="9" fontId="44" fillId="45" borderId="15" xfId="0" applyNumberFormat="1" applyFont="1" applyFill="1" applyBorder="1" applyAlignment="1" applyProtection="1">
      <alignment horizontal="center" vertical="center"/>
      <protection hidden="1"/>
    </xf>
    <xf numFmtId="0" fontId="44" fillId="0" borderId="0" xfId="0" applyFont="1" applyProtection="1">
      <protection hidden="1"/>
    </xf>
    <xf numFmtId="0" fontId="70" fillId="45" borderId="16" xfId="0" applyFont="1" applyFill="1" applyBorder="1" applyAlignment="1" applyProtection="1">
      <alignment horizontal="center" vertical="center"/>
      <protection hidden="1"/>
    </xf>
    <xf numFmtId="0" fontId="44" fillId="45" borderId="0" xfId="0" applyFont="1" applyFill="1" applyAlignment="1" applyProtection="1">
      <alignment horizontal="left" vertical="center"/>
      <protection hidden="1"/>
    </xf>
    <xf numFmtId="0" fontId="44" fillId="0" borderId="17" xfId="0" applyFont="1" applyBorder="1" applyAlignment="1" applyProtection="1">
      <alignment vertical="center"/>
      <protection hidden="1"/>
    </xf>
    <xf numFmtId="0" fontId="44" fillId="45" borderId="18" xfId="0" applyFont="1" applyFill="1" applyBorder="1" applyAlignment="1" applyProtection="1">
      <alignment horizontal="left" vertical="center"/>
      <protection hidden="1"/>
    </xf>
    <xf numFmtId="0" fontId="44" fillId="0" borderId="19" xfId="0" applyFont="1" applyBorder="1" applyAlignment="1" applyProtection="1">
      <alignment vertical="center"/>
      <protection hidden="1"/>
    </xf>
    <xf numFmtId="9" fontId="44" fillId="0" borderId="17" xfId="0" applyNumberFormat="1" applyFont="1" applyBorder="1" applyAlignment="1" applyProtection="1">
      <alignment horizontal="center" vertical="center"/>
      <protection hidden="1"/>
    </xf>
    <xf numFmtId="0" fontId="44" fillId="0" borderId="14" xfId="0" applyFont="1" applyBorder="1" applyAlignment="1" applyProtection="1">
      <alignment vertical="center"/>
      <protection hidden="1"/>
    </xf>
    <xf numFmtId="9" fontId="44" fillId="0" borderId="15" xfId="0" applyNumberFormat="1" applyFont="1" applyBorder="1" applyAlignment="1" applyProtection="1">
      <alignment horizontal="center" vertical="center"/>
      <protection hidden="1"/>
    </xf>
    <xf numFmtId="0" fontId="44" fillId="0" borderId="18" xfId="0" applyFont="1" applyBorder="1" applyAlignment="1" applyProtection="1">
      <alignment vertical="center"/>
      <protection hidden="1"/>
    </xf>
    <xf numFmtId="0" fontId="44" fillId="0" borderId="0" xfId="0" applyFont="1" applyAlignment="1" applyProtection="1">
      <alignment horizontal="left"/>
      <protection hidden="1"/>
    </xf>
    <xf numFmtId="4" fontId="44" fillId="0" borderId="0" xfId="0" applyNumberFormat="1" applyFont="1" applyAlignment="1" applyProtection="1">
      <alignment horizontal="right" vertical="center"/>
      <protection hidden="1"/>
    </xf>
    <xf numFmtId="2" fontId="44" fillId="0" borderId="0" xfId="0" applyNumberFormat="1" applyFont="1" applyAlignment="1" applyProtection="1">
      <alignment horizontal="center" vertical="center"/>
      <protection hidden="1"/>
    </xf>
    <xf numFmtId="4" fontId="44" fillId="0" borderId="0" xfId="0" applyNumberFormat="1" applyFont="1" applyAlignment="1" applyProtection="1">
      <alignment horizontal="center" vertical="center"/>
      <protection hidden="1"/>
    </xf>
    <xf numFmtId="0" fontId="58" fillId="0" borderId="0" xfId="0" applyFont="1" applyAlignment="1" applyProtection="1">
      <alignment vertical="center"/>
      <protection hidden="1"/>
    </xf>
    <xf numFmtId="0" fontId="70" fillId="45" borderId="20" xfId="0" applyFont="1" applyFill="1" applyBorder="1" applyAlignment="1" applyProtection="1">
      <alignment horizontal="center" vertical="center"/>
      <protection hidden="1"/>
    </xf>
    <xf numFmtId="0" fontId="44" fillId="0" borderId="0" xfId="0" applyFont="1" applyAlignment="1" applyProtection="1">
      <alignment horizontal="center"/>
      <protection hidden="1"/>
    </xf>
    <xf numFmtId="0" fontId="44" fillId="0" borderId="0" xfId="0" applyFont="1" applyAlignment="1" applyProtection="1">
      <alignment vertical="top"/>
      <protection hidden="1"/>
    </xf>
    <xf numFmtId="0" fontId="70" fillId="0" borderId="0" xfId="0" applyFont="1" applyAlignment="1" applyProtection="1">
      <alignment horizontal="left"/>
      <protection hidden="1"/>
    </xf>
    <xf numFmtId="0" fontId="70" fillId="0" borderId="0" xfId="0" applyFont="1" applyProtection="1">
      <protection hidden="1"/>
    </xf>
    <xf numFmtId="0" fontId="70" fillId="0" borderId="0" xfId="0" applyFont="1" applyAlignment="1" applyProtection="1">
      <alignment vertical="center"/>
      <protection hidden="1"/>
    </xf>
    <xf numFmtId="0" fontId="52" fillId="0" borderId="0" xfId="0" applyFont="1" applyAlignment="1" applyProtection="1">
      <alignment horizontal="right" vertical="center"/>
      <protection hidden="1"/>
    </xf>
    <xf numFmtId="164" fontId="52" fillId="0" borderId="0" xfId="0" applyNumberFormat="1" applyFont="1" applyAlignment="1" applyProtection="1">
      <alignment horizontal="center" vertical="center"/>
      <protection hidden="1"/>
    </xf>
    <xf numFmtId="9" fontId="45" fillId="0" borderId="0" xfId="0" applyNumberFormat="1" applyFont="1" applyAlignment="1" applyProtection="1">
      <alignment horizontal="center" vertical="top"/>
      <protection hidden="1"/>
    </xf>
    <xf numFmtId="4" fontId="51" fillId="0" borderId="0" xfId="0" applyNumberFormat="1" applyFont="1" applyAlignment="1" applyProtection="1">
      <alignment vertical="top"/>
      <protection hidden="1"/>
    </xf>
    <xf numFmtId="0" fontId="45" fillId="0" borderId="31" xfId="0" applyFont="1" applyBorder="1" applyAlignment="1" applyProtection="1">
      <alignment horizontal="center" vertical="top"/>
      <protection hidden="1"/>
    </xf>
    <xf numFmtId="0" fontId="45" fillId="0" borderId="32" xfId="0" applyFont="1" applyBorder="1" applyAlignment="1" applyProtection="1">
      <alignment vertical="top"/>
      <protection hidden="1"/>
    </xf>
    <xf numFmtId="0" fontId="43" fillId="0" borderId="32" xfId="0" applyFont="1" applyBorder="1" applyAlignment="1" applyProtection="1">
      <alignment horizontal="left"/>
      <protection hidden="1"/>
    </xf>
    <xf numFmtId="0" fontId="45" fillId="0" borderId="32" xfId="0" applyFont="1" applyBorder="1" applyAlignment="1" applyProtection="1">
      <alignment vertical="center"/>
      <protection hidden="1"/>
    </xf>
    <xf numFmtId="0" fontId="45" fillId="0" borderId="32" xfId="0" applyFont="1" applyBorder="1" applyAlignment="1" applyProtection="1">
      <alignment horizontal="center" vertical="center"/>
      <protection hidden="1"/>
    </xf>
    <xf numFmtId="0" fontId="45" fillId="0" borderId="32" xfId="0" applyFont="1" applyBorder="1" applyAlignment="1" applyProtection="1">
      <alignment horizontal="right" vertical="center"/>
      <protection hidden="1"/>
    </xf>
    <xf numFmtId="4" fontId="45" fillId="0" borderId="32" xfId="0" applyNumberFormat="1" applyFont="1" applyBorder="1" applyAlignment="1" applyProtection="1">
      <alignment horizontal="right" vertical="center"/>
      <protection hidden="1"/>
    </xf>
    <xf numFmtId="0" fontId="45" fillId="0" borderId="33" xfId="0" applyFont="1" applyBorder="1" applyProtection="1">
      <protection hidden="1"/>
    </xf>
    <xf numFmtId="0" fontId="45" fillId="0" borderId="34" xfId="0" applyFont="1" applyBorder="1" applyAlignment="1" applyProtection="1">
      <alignment horizontal="center"/>
      <protection hidden="1"/>
    </xf>
    <xf numFmtId="0" fontId="45" fillId="0" borderId="35" xfId="0" applyFont="1" applyBorder="1" applyProtection="1">
      <protection hidden="1"/>
    </xf>
    <xf numFmtId="0" fontId="52" fillId="0" borderId="30" xfId="0" applyFont="1" applyBorder="1" applyAlignment="1" applyProtection="1">
      <alignment vertical="center"/>
      <protection hidden="1"/>
    </xf>
    <xf numFmtId="0" fontId="45" fillId="0" borderId="30" xfId="0" applyFont="1" applyBorder="1" applyAlignment="1" applyProtection="1">
      <alignment vertical="top"/>
      <protection hidden="1"/>
    </xf>
    <xf numFmtId="9" fontId="45" fillId="0" borderId="30" xfId="0" applyNumberFormat="1" applyFont="1" applyBorder="1" applyAlignment="1" applyProtection="1">
      <alignment horizontal="center" vertical="top"/>
      <protection hidden="1"/>
    </xf>
    <xf numFmtId="4" fontId="51" fillId="0" borderId="30" xfId="0" applyNumberFormat="1" applyFont="1" applyBorder="1" applyAlignment="1" applyProtection="1">
      <alignment vertical="top"/>
      <protection hidden="1"/>
    </xf>
    <xf numFmtId="0" fontId="45" fillId="0" borderId="36" xfId="0" applyFont="1" applyBorder="1" applyProtection="1">
      <protection hidden="1"/>
    </xf>
    <xf numFmtId="0" fontId="82" fillId="0" borderId="32" xfId="0" applyFont="1" applyBorder="1" applyAlignment="1" applyProtection="1">
      <alignment vertical="center"/>
      <protection hidden="1"/>
    </xf>
    <xf numFmtId="0" fontId="78" fillId="0" borderId="32" xfId="0" applyFont="1" applyBorder="1" applyAlignment="1" applyProtection="1">
      <alignment vertical="center"/>
      <protection hidden="1"/>
    </xf>
    <xf numFmtId="0" fontId="78" fillId="0" borderId="33" xfId="0" applyFont="1" applyBorder="1" applyAlignment="1" applyProtection="1">
      <alignment vertical="center"/>
      <protection hidden="1"/>
    </xf>
    <xf numFmtId="0" fontId="42" fillId="0" borderId="0" xfId="36" applyFont="1" applyFill="1" applyBorder="1" applyAlignment="1" applyProtection="1">
      <alignment vertical="center"/>
      <protection hidden="1"/>
    </xf>
    <xf numFmtId="0" fontId="42" fillId="0" borderId="0" xfId="0" applyFont="1" applyAlignment="1" applyProtection="1">
      <alignment horizontal="right" vertical="center"/>
      <protection hidden="1"/>
    </xf>
    <xf numFmtId="0" fontId="83" fillId="0" borderId="0" xfId="0" applyFont="1" applyAlignment="1" applyProtection="1">
      <alignment vertical="center"/>
      <protection hidden="1"/>
    </xf>
    <xf numFmtId="0" fontId="28" fillId="0" borderId="30" xfId="0" applyFont="1" applyBorder="1" applyProtection="1">
      <protection hidden="1"/>
    </xf>
    <xf numFmtId="0" fontId="70" fillId="45" borderId="21" xfId="0" applyFont="1" applyFill="1" applyBorder="1" applyAlignment="1" applyProtection="1">
      <alignment horizontal="center"/>
      <protection hidden="1"/>
    </xf>
    <xf numFmtId="0" fontId="70" fillId="45" borderId="0" xfId="0" applyFont="1" applyFill="1" applyAlignment="1" applyProtection="1">
      <alignment horizontal="center"/>
      <protection hidden="1"/>
    </xf>
    <xf numFmtId="0" fontId="70" fillId="45" borderId="22" xfId="0" applyFont="1" applyFill="1" applyBorder="1" applyAlignment="1" applyProtection="1">
      <alignment horizontal="center"/>
      <protection hidden="1"/>
    </xf>
    <xf numFmtId="0" fontId="28" fillId="0" borderId="32" xfId="0" applyFont="1" applyBorder="1" applyProtection="1">
      <protection hidden="1"/>
    </xf>
    <xf numFmtId="0" fontId="79" fillId="0" borderId="0" xfId="36" applyFont="1" applyFill="1" applyBorder="1" applyAlignment="1" applyProtection="1">
      <alignment vertical="center"/>
      <protection hidden="1"/>
    </xf>
    <xf numFmtId="0" fontId="42" fillId="44" borderId="0" xfId="0" applyFont="1" applyFill="1" applyProtection="1">
      <protection hidden="1"/>
    </xf>
    <xf numFmtId="0" fontId="43" fillId="44" borderId="0" xfId="0" applyFont="1" applyFill="1" applyAlignment="1" applyProtection="1">
      <alignment vertical="center"/>
      <protection hidden="1"/>
    </xf>
    <xf numFmtId="0" fontId="52" fillId="0" borderId="32" xfId="0" applyFont="1" applyBorder="1" applyAlignment="1" applyProtection="1">
      <alignment textRotation="90" wrapText="1"/>
      <protection hidden="1"/>
    </xf>
    <xf numFmtId="0" fontId="43" fillId="0" borderId="32" xfId="0" applyFont="1" applyBorder="1" applyProtection="1">
      <protection hidden="1"/>
    </xf>
    <xf numFmtId="0" fontId="43" fillId="0" borderId="32" xfId="0" applyFont="1" applyBorder="1" applyAlignment="1" applyProtection="1">
      <alignment vertical="center"/>
      <protection hidden="1"/>
    </xf>
    <xf numFmtId="0" fontId="43" fillId="0" borderId="32" xfId="0" applyFont="1" applyBorder="1" applyAlignment="1" applyProtection="1">
      <alignment horizontal="center" vertical="center"/>
      <protection hidden="1"/>
    </xf>
    <xf numFmtId="0" fontId="47" fillId="0" borderId="32" xfId="0" applyFont="1" applyBorder="1" applyAlignment="1" applyProtection="1">
      <alignment horizontal="center" vertical="center"/>
      <protection hidden="1"/>
    </xf>
    <xf numFmtId="0" fontId="27" fillId="0" borderId="32" xfId="0" applyFont="1" applyBorder="1" applyProtection="1">
      <protection hidden="1"/>
    </xf>
    <xf numFmtId="0" fontId="60" fillId="0" borderId="32" xfId="0" applyFont="1" applyBorder="1" applyAlignment="1" applyProtection="1">
      <alignment vertical="center"/>
      <protection hidden="1"/>
    </xf>
    <xf numFmtId="2" fontId="43" fillId="0" borderId="32" xfId="0" applyNumberFormat="1" applyFont="1" applyBorder="1" applyAlignment="1" applyProtection="1">
      <alignment horizontal="right" vertical="center"/>
      <protection hidden="1"/>
    </xf>
    <xf numFmtId="0" fontId="52" fillId="0" borderId="30" xfId="0" applyFont="1" applyBorder="1" applyAlignment="1" applyProtection="1">
      <alignment textRotation="90" wrapText="1"/>
      <protection hidden="1"/>
    </xf>
    <xf numFmtId="0" fontId="43" fillId="0" borderId="30" xfId="0" applyFont="1" applyBorder="1" applyProtection="1">
      <protection hidden="1"/>
    </xf>
    <xf numFmtId="0" fontId="43" fillId="0" borderId="30" xfId="0" applyFont="1" applyBorder="1" applyAlignment="1" applyProtection="1">
      <alignment vertical="center"/>
      <protection hidden="1"/>
    </xf>
    <xf numFmtId="0" fontId="43" fillId="0" borderId="30" xfId="0" applyFont="1" applyBorder="1" applyAlignment="1" applyProtection="1">
      <alignment horizontal="right" vertical="center"/>
      <protection hidden="1"/>
    </xf>
    <xf numFmtId="0" fontId="43" fillId="0" borderId="30" xfId="0" applyFont="1" applyBorder="1" applyAlignment="1" applyProtection="1">
      <alignment horizontal="center" vertical="center"/>
      <protection hidden="1"/>
    </xf>
    <xf numFmtId="0" fontId="47" fillId="0" borderId="30" xfId="0" applyFont="1" applyBorder="1" applyAlignment="1" applyProtection="1">
      <alignment horizontal="center" vertical="center"/>
      <protection hidden="1"/>
    </xf>
    <xf numFmtId="0" fontId="27" fillId="0" borderId="30" xfId="0" applyFont="1" applyBorder="1" applyProtection="1">
      <protection hidden="1"/>
    </xf>
    <xf numFmtId="0" fontId="60" fillId="0" borderId="30" xfId="0" applyFont="1" applyBorder="1" applyAlignment="1" applyProtection="1">
      <alignment vertical="center"/>
      <protection hidden="1"/>
    </xf>
    <xf numFmtId="2" fontId="43" fillId="0" borderId="30" xfId="0" applyNumberFormat="1" applyFont="1" applyBorder="1" applyAlignment="1" applyProtection="1">
      <alignment horizontal="right" vertical="center"/>
      <protection hidden="1"/>
    </xf>
    <xf numFmtId="164" fontId="30" fillId="0" borderId="0" xfId="0" applyNumberFormat="1" applyFont="1" applyAlignment="1" applyProtection="1">
      <alignment horizontal="center" vertical="top"/>
      <protection hidden="1"/>
    </xf>
    <xf numFmtId="49" fontId="42" fillId="0" borderId="32" xfId="0" applyNumberFormat="1" applyFont="1" applyBorder="1" applyAlignment="1" applyProtection="1">
      <alignment vertical="center"/>
      <protection hidden="1"/>
    </xf>
    <xf numFmtId="49" fontId="42" fillId="0" borderId="0" xfId="0" applyNumberFormat="1" applyFont="1" applyAlignment="1" applyProtection="1">
      <alignment horizontal="left" vertical="center"/>
      <protection hidden="1"/>
    </xf>
    <xf numFmtId="0" fontId="84" fillId="0" borderId="0" xfId="36" applyFont="1" applyFill="1" applyBorder="1" applyAlignment="1" applyProtection="1">
      <alignment vertical="center"/>
      <protection hidden="1"/>
    </xf>
    <xf numFmtId="0" fontId="85" fillId="0" borderId="0" xfId="36" applyFont="1" applyFill="1" applyBorder="1" applyAlignment="1" applyProtection="1">
      <alignment vertical="center"/>
      <protection hidden="1"/>
    </xf>
    <xf numFmtId="0" fontId="52" fillId="0" borderId="0" xfId="0" applyFont="1" applyAlignment="1" applyProtection="1">
      <alignment horizontal="center" vertical="top"/>
      <protection hidden="1"/>
    </xf>
    <xf numFmtId="0" fontId="43" fillId="0" borderId="32" xfId="0" applyFont="1" applyBorder="1" applyAlignment="1" applyProtection="1">
      <alignment horizontal="right" vertical="center"/>
      <protection hidden="1"/>
    </xf>
    <xf numFmtId="0" fontId="43" fillId="0" borderId="0" xfId="0" applyFont="1" applyAlignment="1" applyProtection="1">
      <alignment horizontal="justify" vertical="center"/>
      <protection hidden="1"/>
    </xf>
    <xf numFmtId="0" fontId="28" fillId="0" borderId="33" xfId="0" applyFont="1" applyBorder="1" applyAlignment="1" applyProtection="1">
      <alignment horizontal="center" vertical="top"/>
      <protection hidden="1"/>
    </xf>
    <xf numFmtId="0" fontId="43" fillId="0" borderId="35" xfId="0" applyFont="1" applyBorder="1" applyAlignment="1" applyProtection="1">
      <alignment vertical="center"/>
      <protection hidden="1"/>
    </xf>
    <xf numFmtId="0" fontId="43" fillId="0" borderId="37" xfId="0" applyFont="1" applyBorder="1" applyAlignment="1" applyProtection="1">
      <alignment vertical="center"/>
      <protection hidden="1"/>
    </xf>
    <xf numFmtId="0" fontId="43" fillId="0" borderId="37" xfId="0" applyFont="1" applyBorder="1" applyProtection="1">
      <protection hidden="1"/>
    </xf>
    <xf numFmtId="0" fontId="28" fillId="0" borderId="37" xfId="0" applyFont="1" applyBorder="1" applyProtection="1">
      <protection hidden="1"/>
    </xf>
    <xf numFmtId="0" fontId="27" fillId="0" borderId="37" xfId="0" applyFont="1" applyBorder="1" applyAlignment="1" applyProtection="1">
      <alignment horizontal="center"/>
      <protection hidden="1"/>
    </xf>
    <xf numFmtId="0" fontId="42" fillId="0" borderId="37" xfId="0" applyFont="1" applyBorder="1" applyProtection="1">
      <protection hidden="1"/>
    </xf>
    <xf numFmtId="0" fontId="52" fillId="0" borderId="38" xfId="0" applyFont="1" applyBorder="1" applyAlignment="1" applyProtection="1">
      <alignment vertical="center"/>
      <protection hidden="1"/>
    </xf>
    <xf numFmtId="0" fontId="52" fillId="0" borderId="39" xfId="0" applyFont="1" applyBorder="1" applyAlignment="1" applyProtection="1">
      <alignment vertical="center"/>
      <protection hidden="1"/>
    </xf>
    <xf numFmtId="0" fontId="42" fillId="0" borderId="39" xfId="0" applyFont="1" applyBorder="1" applyProtection="1">
      <protection hidden="1"/>
    </xf>
    <xf numFmtId="0" fontId="28" fillId="0" borderId="39" xfId="0" applyFont="1" applyBorder="1" applyProtection="1">
      <protection hidden="1"/>
    </xf>
    <xf numFmtId="0" fontId="43" fillId="0" borderId="40" xfId="0" applyFont="1" applyBorder="1" applyProtection="1">
      <protection hidden="1"/>
    </xf>
    <xf numFmtId="0" fontId="61" fillId="0" borderId="24" xfId="0" applyFont="1" applyBorder="1" applyProtection="1">
      <protection hidden="1"/>
    </xf>
    <xf numFmtId="0" fontId="61" fillId="0" borderId="24" xfId="0" applyFont="1" applyBorder="1" applyAlignment="1" applyProtection="1">
      <alignment vertical="center"/>
      <protection hidden="1"/>
    </xf>
    <xf numFmtId="0" fontId="0" fillId="44" borderId="23" xfId="0" applyFill="1" applyBorder="1" applyProtection="1">
      <protection hidden="1"/>
    </xf>
    <xf numFmtId="0" fontId="0" fillId="44" borderId="24" xfId="0" applyFill="1" applyBorder="1" applyProtection="1">
      <protection hidden="1"/>
    </xf>
    <xf numFmtId="0" fontId="52" fillId="0" borderId="23" xfId="0" applyFont="1" applyBorder="1" applyAlignment="1" applyProtection="1">
      <alignment horizontal="center" vertical="justify"/>
      <protection hidden="1"/>
    </xf>
    <xf numFmtId="0" fontId="28" fillId="0" borderId="23" xfId="0" applyFont="1" applyBorder="1" applyProtection="1">
      <protection hidden="1"/>
    </xf>
    <xf numFmtId="0" fontId="48" fillId="0" borderId="24" xfId="0" applyFont="1" applyBorder="1" applyProtection="1">
      <protection hidden="1"/>
    </xf>
    <xf numFmtId="0" fontId="43" fillId="0" borderId="24" xfId="0" applyFont="1" applyBorder="1" applyAlignment="1" applyProtection="1">
      <alignment horizontal="center"/>
      <protection hidden="1"/>
    </xf>
    <xf numFmtId="0" fontId="28" fillId="0" borderId="23" xfId="0" applyFont="1" applyBorder="1" applyAlignment="1" applyProtection="1">
      <alignment horizontal="center" vertical="center"/>
      <protection hidden="1"/>
    </xf>
    <xf numFmtId="0" fontId="52" fillId="0" borderId="41" xfId="0" applyFont="1" applyBorder="1" applyAlignment="1" applyProtection="1">
      <alignment textRotation="90" wrapText="1"/>
      <protection hidden="1"/>
    </xf>
    <xf numFmtId="0" fontId="43" fillId="0" borderId="42" xfId="0" applyFont="1" applyBorder="1" applyProtection="1">
      <protection hidden="1"/>
    </xf>
    <xf numFmtId="0" fontId="52" fillId="0" borderId="43" xfId="0" applyFont="1" applyBorder="1" applyAlignment="1" applyProtection="1">
      <alignment textRotation="90" wrapText="1"/>
      <protection hidden="1"/>
    </xf>
    <xf numFmtId="0" fontId="43" fillId="0" borderId="44" xfId="0" applyFont="1" applyBorder="1" applyProtection="1">
      <protection hidden="1"/>
    </xf>
    <xf numFmtId="0" fontId="51" fillId="0" borderId="23" xfId="0" applyFont="1" applyBorder="1" applyAlignment="1" applyProtection="1">
      <alignment vertical="center" textRotation="90"/>
      <protection hidden="1"/>
    </xf>
    <xf numFmtId="0" fontId="43" fillId="0" borderId="24" xfId="0" applyFont="1" applyBorder="1" applyAlignment="1" applyProtection="1">
      <alignment vertical="top"/>
      <protection hidden="1"/>
    </xf>
    <xf numFmtId="0" fontId="45" fillId="0" borderId="23" xfId="0" applyFont="1" applyBorder="1" applyProtection="1">
      <protection hidden="1"/>
    </xf>
    <xf numFmtId="0" fontId="52" fillId="0" borderId="23" xfId="0" applyFont="1" applyBorder="1" applyAlignment="1" applyProtection="1">
      <alignment vertical="center" textRotation="90"/>
      <protection hidden="1"/>
    </xf>
    <xf numFmtId="0" fontId="42" fillId="0" borderId="45" xfId="0" applyFont="1" applyBorder="1" applyProtection="1">
      <protection hidden="1"/>
    </xf>
    <xf numFmtId="0" fontId="42" fillId="0" borderId="46" xfId="0" applyFont="1" applyBorder="1" applyProtection="1">
      <protection hidden="1"/>
    </xf>
    <xf numFmtId="0" fontId="0" fillId="44" borderId="41" xfId="0" applyFill="1" applyBorder="1" applyProtection="1">
      <protection hidden="1"/>
    </xf>
    <xf numFmtId="0" fontId="0" fillId="44" borderId="30" xfId="0" applyFill="1" applyBorder="1" applyProtection="1">
      <protection hidden="1"/>
    </xf>
    <xf numFmtId="0" fontId="0" fillId="44" borderId="42" xfId="0" applyFill="1" applyBorder="1" applyProtection="1">
      <protection hidden="1"/>
    </xf>
    <xf numFmtId="0" fontId="28" fillId="0" borderId="41" xfId="0" applyFont="1" applyBorder="1" applyProtection="1">
      <protection hidden="1"/>
    </xf>
    <xf numFmtId="0" fontId="46" fillId="0" borderId="30" xfId="0" applyFont="1" applyBorder="1" applyAlignment="1" applyProtection="1">
      <alignment wrapText="1"/>
      <protection hidden="1"/>
    </xf>
    <xf numFmtId="0" fontId="43" fillId="0" borderId="30" xfId="41" applyFont="1" applyBorder="1" applyAlignment="1" applyProtection="1">
      <alignment horizontal="left"/>
      <protection hidden="1"/>
    </xf>
    <xf numFmtId="0" fontId="43" fillId="0" borderId="30" xfId="41" applyFont="1" applyBorder="1" applyAlignment="1" applyProtection="1">
      <alignment horizontal="right"/>
      <protection hidden="1"/>
    </xf>
    <xf numFmtId="0" fontId="43" fillId="0" borderId="30" xfId="41" applyFont="1" applyBorder="1" applyAlignment="1" applyProtection="1">
      <alignment horizontal="center"/>
      <protection hidden="1"/>
    </xf>
    <xf numFmtId="0" fontId="55" fillId="0" borderId="30" xfId="41" applyFont="1" applyBorder="1" applyAlignment="1" applyProtection="1">
      <alignment horizontal="left"/>
      <protection hidden="1"/>
    </xf>
    <xf numFmtId="0" fontId="30" fillId="0" borderId="30" xfId="41" applyFont="1" applyBorder="1" applyAlignment="1" applyProtection="1">
      <alignment horizontal="left"/>
      <protection hidden="1"/>
    </xf>
    <xf numFmtId="0" fontId="31" fillId="0" borderId="30" xfId="41" applyFont="1" applyBorder="1" applyProtection="1">
      <protection hidden="1"/>
    </xf>
    <xf numFmtId="0" fontId="70" fillId="0" borderId="30" xfId="0" applyFont="1" applyBorder="1" applyAlignment="1" applyProtection="1">
      <alignment vertical="center"/>
      <protection hidden="1"/>
    </xf>
    <xf numFmtId="0" fontId="86" fillId="0" borderId="32" xfId="0" applyFont="1" applyBorder="1" applyAlignment="1">
      <alignment vertical="center"/>
    </xf>
    <xf numFmtId="0" fontId="87" fillId="41" borderId="47" xfId="41" applyFont="1" applyFill="1" applyBorder="1" applyAlignment="1" applyProtection="1">
      <alignment horizontal="center" vertical="center"/>
      <protection hidden="1"/>
    </xf>
    <xf numFmtId="0" fontId="88" fillId="0" borderId="48" xfId="41" applyFont="1" applyBorder="1" applyAlignment="1" applyProtection="1">
      <alignment horizontal="center" vertical="center"/>
      <protection hidden="1"/>
    </xf>
    <xf numFmtId="0" fontId="88" fillId="0" borderId="49" xfId="41" applyFont="1" applyBorder="1" applyAlignment="1" applyProtection="1">
      <alignment horizontal="center" vertical="center"/>
      <protection hidden="1"/>
    </xf>
    <xf numFmtId="0" fontId="89" fillId="0" borderId="50" xfId="0" applyFont="1" applyBorder="1" applyAlignment="1" applyProtection="1">
      <alignment horizontal="center" vertical="center" wrapText="1"/>
      <protection hidden="1"/>
    </xf>
    <xf numFmtId="0" fontId="88" fillId="46" borderId="51" xfId="41" applyFont="1" applyFill="1" applyBorder="1" applyAlignment="1">
      <alignment horizontal="center" vertical="center"/>
    </xf>
    <xf numFmtId="165" fontId="87" fillId="41" borderId="52" xfId="44" applyNumberFormat="1" applyFont="1" applyFill="1" applyBorder="1" applyAlignment="1" applyProtection="1">
      <alignment horizontal="center" vertical="center"/>
      <protection hidden="1"/>
    </xf>
    <xf numFmtId="0" fontId="89" fillId="0" borderId="51" xfId="44" applyFont="1" applyBorder="1" applyAlignment="1" applyProtection="1">
      <alignment horizontal="center" vertical="center"/>
      <protection hidden="1"/>
    </xf>
    <xf numFmtId="165" fontId="89" fillId="47" borderId="52" xfId="44" applyNumberFormat="1" applyFont="1" applyFill="1" applyBorder="1" applyAlignment="1" applyProtection="1">
      <alignment horizontal="center" vertical="center"/>
      <protection hidden="1"/>
    </xf>
    <xf numFmtId="0" fontId="89" fillId="0" borderId="50" xfId="0" applyFont="1" applyBorder="1" applyAlignment="1" applyProtection="1">
      <alignment horizontal="center" vertical="center"/>
      <protection hidden="1"/>
    </xf>
    <xf numFmtId="0" fontId="89" fillId="0" borderId="51" xfId="0" applyFont="1" applyBorder="1" applyAlignment="1" applyProtection="1">
      <alignment horizontal="center" vertical="center"/>
      <protection hidden="1"/>
    </xf>
    <xf numFmtId="165" fontId="89" fillId="47" borderId="52" xfId="0" applyNumberFormat="1" applyFont="1" applyFill="1" applyBorder="1" applyAlignment="1" applyProtection="1">
      <alignment horizontal="center" vertical="center"/>
      <protection hidden="1"/>
    </xf>
    <xf numFmtId="0" fontId="90" fillId="0" borderId="51" xfId="0" applyFont="1" applyBorder="1" applyAlignment="1" applyProtection="1">
      <alignment horizontal="center" vertical="center"/>
      <protection hidden="1"/>
    </xf>
    <xf numFmtId="165" fontId="89" fillId="0" borderId="52" xfId="0" applyNumberFormat="1" applyFont="1" applyBorder="1" applyAlignment="1" applyProtection="1">
      <alignment horizontal="center" vertical="center"/>
      <protection hidden="1"/>
    </xf>
    <xf numFmtId="0" fontId="89" fillId="46" borderId="51" xfId="0" applyFont="1" applyFill="1" applyBorder="1" applyAlignment="1" applyProtection="1">
      <alignment horizontal="center" vertical="center"/>
      <protection hidden="1"/>
    </xf>
    <xf numFmtId="165" fontId="87" fillId="41" borderId="52" xfId="0" applyNumberFormat="1" applyFont="1" applyFill="1" applyBorder="1" applyAlignment="1" applyProtection="1">
      <alignment horizontal="center" vertical="center"/>
      <protection hidden="1"/>
    </xf>
    <xf numFmtId="0" fontId="87" fillId="46" borderId="51" xfId="0" applyFont="1" applyFill="1" applyBorder="1" applyAlignment="1" applyProtection="1">
      <alignment horizontal="center" vertical="center"/>
      <protection hidden="1"/>
    </xf>
    <xf numFmtId="0" fontId="89" fillId="0" borderId="50" xfId="44" applyFont="1" applyBorder="1" applyAlignment="1" applyProtection="1">
      <alignment horizontal="center" vertical="center"/>
      <protection hidden="1"/>
    </xf>
    <xf numFmtId="0" fontId="88" fillId="0" borderId="51" xfId="41" applyFont="1" applyBorder="1" applyAlignment="1">
      <alignment horizontal="center" vertical="center"/>
    </xf>
    <xf numFmtId="165" fontId="89" fillId="0" borderId="52" xfId="44" applyNumberFormat="1" applyFont="1" applyBorder="1" applyAlignment="1" applyProtection="1">
      <alignment horizontal="center" vertical="center"/>
      <protection hidden="1"/>
    </xf>
    <xf numFmtId="165" fontId="89" fillId="46" borderId="51" xfId="44" applyNumberFormat="1" applyFont="1" applyFill="1" applyBorder="1" applyAlignment="1" applyProtection="1">
      <alignment horizontal="center" vertical="center"/>
      <protection hidden="1"/>
    </xf>
    <xf numFmtId="0" fontId="89" fillId="0" borderId="53" xfId="0" applyFont="1" applyBorder="1" applyAlignment="1" applyProtection="1">
      <alignment horizontal="center" vertical="center" wrapText="1"/>
      <protection hidden="1"/>
    </xf>
    <xf numFmtId="0" fontId="87" fillId="41" borderId="54" xfId="0" applyFont="1" applyFill="1" applyBorder="1" applyAlignment="1" applyProtection="1">
      <alignment horizontal="center" vertical="center"/>
      <protection hidden="1"/>
    </xf>
    <xf numFmtId="0" fontId="87" fillId="41" borderId="55" xfId="0" applyFont="1" applyFill="1" applyBorder="1" applyAlignment="1" applyProtection="1">
      <alignment horizontal="center" vertical="center"/>
      <protection hidden="1"/>
    </xf>
    <xf numFmtId="0" fontId="89" fillId="0" borderId="0" xfId="42" applyFont="1" applyAlignment="1" applyProtection="1">
      <alignment vertical="center"/>
      <protection hidden="1"/>
    </xf>
    <xf numFmtId="0" fontId="89" fillId="0" borderId="0" xfId="42" applyFont="1" applyAlignment="1" applyProtection="1">
      <alignment horizontal="left" vertical="center"/>
      <protection hidden="1"/>
    </xf>
    <xf numFmtId="0" fontId="91" fillId="0" borderId="0" xfId="0" applyFont="1" applyProtection="1">
      <protection hidden="1"/>
    </xf>
    <xf numFmtId="3" fontId="75" fillId="0" borderId="0" xfId="0" applyNumberFormat="1" applyFont="1" applyAlignment="1" applyProtection="1">
      <alignment horizontal="center" vertical="center"/>
      <protection hidden="1"/>
    </xf>
    <xf numFmtId="3" fontId="75" fillId="0" borderId="0" xfId="0" applyNumberFormat="1" applyFont="1" applyAlignment="1" applyProtection="1">
      <alignment vertical="center"/>
      <protection hidden="1"/>
    </xf>
    <xf numFmtId="2" fontId="43" fillId="0" borderId="0" xfId="0" applyNumberFormat="1" applyFont="1" applyAlignment="1" applyProtection="1">
      <alignment horizontal="center" vertical="center"/>
      <protection hidden="1"/>
    </xf>
    <xf numFmtId="0" fontId="43" fillId="0" borderId="56" xfId="0" applyFont="1" applyBorder="1" applyAlignment="1" applyProtection="1">
      <alignment horizontal="center" vertical="center"/>
      <protection hidden="1"/>
    </xf>
    <xf numFmtId="0" fontId="43" fillId="0" borderId="57" xfId="0" applyFont="1" applyBorder="1" applyAlignment="1" applyProtection="1">
      <alignment horizontal="center" vertical="center"/>
      <protection hidden="1"/>
    </xf>
    <xf numFmtId="0" fontId="43" fillId="0" borderId="58" xfId="0" applyFont="1" applyBorder="1" applyAlignment="1" applyProtection="1">
      <alignment horizontal="center" vertical="center"/>
      <protection hidden="1"/>
    </xf>
    <xf numFmtId="0" fontId="43" fillId="0" borderId="59" xfId="0" applyFont="1" applyBorder="1" applyAlignment="1" applyProtection="1">
      <alignment horizontal="center" vertical="center"/>
      <protection hidden="1"/>
    </xf>
    <xf numFmtId="0" fontId="43" fillId="0" borderId="0" xfId="0" applyFont="1" applyAlignment="1" applyProtection="1">
      <alignment horizontal="center" vertical="center"/>
      <protection hidden="1"/>
    </xf>
    <xf numFmtId="0" fontId="43" fillId="0" borderId="60" xfId="0" applyFont="1" applyBorder="1" applyAlignment="1" applyProtection="1">
      <alignment horizontal="center" vertical="center"/>
      <protection hidden="1"/>
    </xf>
    <xf numFmtId="0" fontId="43" fillId="0" borderId="61" xfId="0" applyFont="1" applyBorder="1" applyAlignment="1" applyProtection="1">
      <alignment horizontal="center" vertical="center"/>
      <protection hidden="1"/>
    </xf>
    <xf numFmtId="0" fontId="43" fillId="0" borderId="62" xfId="0" applyFont="1" applyBorder="1" applyAlignment="1" applyProtection="1">
      <alignment horizontal="center" vertical="center"/>
      <protection hidden="1"/>
    </xf>
    <xf numFmtId="0" fontId="43" fillId="0" borderId="63" xfId="0" applyFont="1" applyBorder="1" applyAlignment="1" applyProtection="1">
      <alignment horizontal="center" vertical="center"/>
      <protection hidden="1"/>
    </xf>
    <xf numFmtId="4" fontId="43" fillId="0" borderId="0" xfId="0" applyNumberFormat="1" applyFont="1" applyAlignment="1" applyProtection="1">
      <alignment horizontal="center" vertical="center"/>
      <protection hidden="1"/>
    </xf>
    <xf numFmtId="2" fontId="43" fillId="0" borderId="0" xfId="0" applyNumberFormat="1" applyFont="1" applyAlignment="1" applyProtection="1">
      <alignment horizontal="center"/>
      <protection hidden="1"/>
    </xf>
    <xf numFmtId="0" fontId="52" fillId="42" borderId="0" xfId="0" applyFont="1" applyFill="1" applyAlignment="1" applyProtection="1">
      <alignment horizontal="center" vertical="center"/>
      <protection hidden="1"/>
    </xf>
    <xf numFmtId="0" fontId="51" fillId="44" borderId="69" xfId="0" applyFont="1" applyFill="1" applyBorder="1" applyAlignment="1" applyProtection="1">
      <alignment horizontal="center" vertical="center"/>
      <protection hidden="1"/>
    </xf>
    <xf numFmtId="0" fontId="51" fillId="44" borderId="70" xfId="0" applyFont="1" applyFill="1" applyBorder="1" applyAlignment="1" applyProtection="1">
      <alignment horizontal="center" vertical="center"/>
      <protection hidden="1"/>
    </xf>
    <xf numFmtId="0" fontId="42" fillId="0" borderId="0" xfId="0" applyFont="1" applyAlignment="1" applyProtection="1">
      <alignment horizontal="justify" vertical="center"/>
      <protection hidden="1"/>
    </xf>
    <xf numFmtId="0" fontId="67" fillId="44" borderId="0" xfId="0" applyFont="1" applyFill="1" applyAlignment="1" applyProtection="1">
      <alignment horizontal="center" vertical="center"/>
      <protection locked="0" hidden="1"/>
    </xf>
    <xf numFmtId="0" fontId="48" fillId="0" borderId="0" xfId="0" applyFont="1" applyAlignment="1" applyProtection="1">
      <alignment horizontal="center" vertical="center"/>
      <protection hidden="1"/>
    </xf>
    <xf numFmtId="0" fontId="52" fillId="44" borderId="25" xfId="0" applyFont="1" applyFill="1" applyBorder="1" applyAlignment="1" applyProtection="1">
      <alignment horizontal="center" vertical="center"/>
      <protection locked="0" hidden="1"/>
    </xf>
    <xf numFmtId="0" fontId="30" fillId="0" borderId="66" xfId="0" applyFont="1" applyBorder="1" applyAlignment="1" applyProtection="1">
      <alignment horizontal="center" vertical="center"/>
      <protection locked="0" hidden="1"/>
    </xf>
    <xf numFmtId="0" fontId="30" fillId="0" borderId="67" xfId="0" applyFont="1" applyBorder="1" applyAlignment="1" applyProtection="1">
      <alignment horizontal="center" vertical="center"/>
      <protection locked="0" hidden="1"/>
    </xf>
    <xf numFmtId="0" fontId="93" fillId="0" borderId="23" xfId="0" applyFont="1" applyBorder="1" applyAlignment="1" applyProtection="1">
      <alignment horizontal="center" wrapText="1"/>
      <protection hidden="1"/>
    </xf>
    <xf numFmtId="0" fontId="93" fillId="0" borderId="0" xfId="0" applyFont="1" applyAlignment="1" applyProtection="1">
      <alignment horizontal="center" wrapText="1"/>
      <protection hidden="1"/>
    </xf>
    <xf numFmtId="0" fontId="93" fillId="0" borderId="24" xfId="0" applyFont="1" applyBorder="1" applyAlignment="1" applyProtection="1">
      <alignment horizontal="center" wrapText="1"/>
      <protection hidden="1"/>
    </xf>
    <xf numFmtId="49" fontId="28" fillId="0" borderId="65" xfId="41" applyNumberFormat="1" applyFont="1" applyBorder="1" applyAlignment="1" applyProtection="1">
      <alignment horizontal="center"/>
      <protection locked="0"/>
    </xf>
    <xf numFmtId="164" fontId="52" fillId="0" borderId="0" xfId="0" applyNumberFormat="1" applyFont="1" applyAlignment="1" applyProtection="1">
      <alignment horizontal="left"/>
      <protection hidden="1"/>
    </xf>
    <xf numFmtId="0" fontId="52" fillId="0" borderId="23" xfId="0" applyFont="1" applyBorder="1" applyAlignment="1" applyProtection="1">
      <alignment horizontal="right"/>
      <protection hidden="1"/>
    </xf>
    <xf numFmtId="0" fontId="52" fillId="0" borderId="0" xfId="0" applyFont="1" applyAlignment="1" applyProtection="1">
      <alignment horizontal="right"/>
      <protection hidden="1"/>
    </xf>
    <xf numFmtId="0" fontId="67" fillId="44" borderId="39" xfId="0" applyFont="1" applyFill="1" applyBorder="1" applyAlignment="1" applyProtection="1">
      <alignment horizontal="center" vertical="center"/>
      <protection hidden="1"/>
    </xf>
    <xf numFmtId="0" fontId="67" fillId="44" borderId="68" xfId="0" applyFont="1" applyFill="1" applyBorder="1" applyAlignment="1" applyProtection="1">
      <alignment horizontal="center" vertical="center"/>
      <protection hidden="1"/>
    </xf>
    <xf numFmtId="0" fontId="30" fillId="0" borderId="65" xfId="41" applyFont="1" applyBorder="1" applyAlignment="1" applyProtection="1">
      <alignment horizontal="left"/>
      <protection locked="0"/>
    </xf>
    <xf numFmtId="0" fontId="61" fillId="0" borderId="23" xfId="0" applyFont="1" applyBorder="1" applyAlignment="1" applyProtection="1">
      <alignment horizontal="right" vertical="center"/>
      <protection hidden="1"/>
    </xf>
    <xf numFmtId="0" fontId="61" fillId="0" borderId="0" xfId="0" applyFont="1" applyAlignment="1" applyProtection="1">
      <alignment horizontal="right" vertical="center"/>
      <protection hidden="1"/>
    </xf>
    <xf numFmtId="0" fontId="43" fillId="44" borderId="0" xfId="0" applyFont="1" applyFill="1" applyAlignment="1" applyProtection="1">
      <alignment horizontal="center" vertical="center" wrapText="1"/>
      <protection hidden="1"/>
    </xf>
    <xf numFmtId="0" fontId="43" fillId="44" borderId="30" xfId="0" applyFont="1" applyFill="1" applyBorder="1" applyAlignment="1" applyProtection="1">
      <alignment horizontal="center" vertical="center" wrapText="1"/>
      <protection hidden="1"/>
    </xf>
    <xf numFmtId="0" fontId="86" fillId="44" borderId="43" xfId="0" applyFont="1" applyFill="1" applyBorder="1" applyAlignment="1" applyProtection="1">
      <alignment horizontal="center" vertical="center" wrapText="1"/>
      <protection hidden="1"/>
    </xf>
    <xf numFmtId="0" fontId="86" fillId="44" borderId="32" xfId="0" applyFont="1" applyFill="1" applyBorder="1" applyAlignment="1" applyProtection="1">
      <alignment horizontal="center" vertical="center" wrapText="1"/>
      <protection hidden="1"/>
    </xf>
    <xf numFmtId="0" fontId="86" fillId="44" borderId="44" xfId="0" applyFont="1" applyFill="1" applyBorder="1" applyAlignment="1" applyProtection="1">
      <alignment horizontal="center" vertical="center" wrapText="1"/>
      <protection hidden="1"/>
    </xf>
    <xf numFmtId="0" fontId="92" fillId="0" borderId="56" xfId="0" applyFont="1" applyBorder="1" applyAlignment="1" applyProtection="1">
      <alignment horizontal="center" vertical="center" wrapText="1"/>
      <protection hidden="1"/>
    </xf>
    <xf numFmtId="0" fontId="92" fillId="0" borderId="57" xfId="0" applyFont="1" applyBorder="1" applyAlignment="1" applyProtection="1">
      <alignment horizontal="center" vertical="center" wrapText="1"/>
      <protection hidden="1"/>
    </xf>
    <xf numFmtId="0" fontId="92" fillId="0" borderId="58" xfId="0" applyFont="1" applyBorder="1" applyAlignment="1" applyProtection="1">
      <alignment horizontal="center" vertical="center" wrapText="1"/>
      <protection hidden="1"/>
    </xf>
    <xf numFmtId="0" fontId="92" fillId="0" borderId="59" xfId="0" applyFont="1" applyBorder="1" applyAlignment="1" applyProtection="1">
      <alignment horizontal="center" vertical="center" wrapText="1"/>
      <protection hidden="1"/>
    </xf>
    <xf numFmtId="0" fontId="92" fillId="0" borderId="0" xfId="0" applyFont="1" applyAlignment="1" applyProtection="1">
      <alignment horizontal="center" vertical="center" wrapText="1"/>
      <protection hidden="1"/>
    </xf>
    <xf numFmtId="0" fontId="92" fillId="0" borderId="60" xfId="0" applyFont="1" applyBorder="1" applyAlignment="1" applyProtection="1">
      <alignment horizontal="center" vertical="center" wrapText="1"/>
      <protection hidden="1"/>
    </xf>
    <xf numFmtId="0" fontId="92" fillId="0" borderId="61" xfId="0" applyFont="1" applyBorder="1" applyAlignment="1" applyProtection="1">
      <alignment horizontal="center" vertical="center" wrapText="1"/>
      <protection hidden="1"/>
    </xf>
    <xf numFmtId="0" fontId="92" fillId="0" borderId="62" xfId="0" applyFont="1" applyBorder="1" applyAlignment="1" applyProtection="1">
      <alignment horizontal="center" vertical="center" wrapText="1"/>
      <protection hidden="1"/>
    </xf>
    <xf numFmtId="0" fontId="92" fillId="0" borderId="63" xfId="0" applyFont="1" applyBorder="1" applyAlignment="1" applyProtection="1">
      <alignment horizontal="center" vertical="center" wrapText="1"/>
      <protection hidden="1"/>
    </xf>
    <xf numFmtId="0" fontId="92" fillId="0" borderId="56" xfId="0" applyFont="1" applyBorder="1" applyAlignment="1" applyProtection="1">
      <alignment horizontal="center" vertical="center"/>
      <protection hidden="1"/>
    </xf>
    <xf numFmtId="0" fontId="92" fillId="0" borderId="57" xfId="0" applyFont="1" applyBorder="1" applyAlignment="1" applyProtection="1">
      <alignment horizontal="center" vertical="center"/>
      <protection hidden="1"/>
    </xf>
    <xf numFmtId="0" fontId="92" fillId="0" borderId="58" xfId="0" applyFont="1" applyBorder="1" applyAlignment="1" applyProtection="1">
      <alignment horizontal="center" vertical="center"/>
      <protection hidden="1"/>
    </xf>
    <xf numFmtId="0" fontId="92" fillId="0" borderId="59" xfId="0" applyFont="1" applyBorder="1" applyAlignment="1" applyProtection="1">
      <alignment horizontal="center" vertical="center"/>
      <protection hidden="1"/>
    </xf>
    <xf numFmtId="0" fontId="92" fillId="0" borderId="0" xfId="0" applyFont="1" applyAlignment="1" applyProtection="1">
      <alignment horizontal="center" vertical="center"/>
      <protection hidden="1"/>
    </xf>
    <xf numFmtId="0" fontId="92" fillId="0" borderId="60" xfId="0" applyFont="1" applyBorder="1" applyAlignment="1" applyProtection="1">
      <alignment horizontal="center" vertical="center"/>
      <protection hidden="1"/>
    </xf>
    <xf numFmtId="0" fontId="92" fillId="0" borderId="61" xfId="0" applyFont="1" applyBorder="1" applyAlignment="1" applyProtection="1">
      <alignment horizontal="center" vertical="center"/>
      <protection hidden="1"/>
    </xf>
    <xf numFmtId="0" fontId="92" fillId="0" borderId="62" xfId="0" applyFont="1" applyBorder="1" applyAlignment="1" applyProtection="1">
      <alignment horizontal="center" vertical="center"/>
      <protection hidden="1"/>
    </xf>
    <xf numFmtId="0" fontId="92" fillId="0" borderId="63" xfId="0" applyFont="1" applyBorder="1" applyAlignment="1" applyProtection="1">
      <alignment horizontal="center" vertical="center"/>
      <protection hidden="1"/>
    </xf>
    <xf numFmtId="0" fontId="30" fillId="0" borderId="65" xfId="0" applyFont="1" applyBorder="1" applyAlignment="1" applyProtection="1">
      <alignment horizontal="center"/>
      <protection locked="0"/>
    </xf>
    <xf numFmtId="0" fontId="52" fillId="44" borderId="31" xfId="0" applyFont="1" applyFill="1" applyBorder="1" applyAlignment="1" applyProtection="1">
      <alignment horizontal="center" vertical="center"/>
      <protection hidden="1"/>
    </xf>
    <xf numFmtId="0" fontId="52" fillId="44" borderId="32" xfId="0" applyFont="1" applyFill="1" applyBorder="1" applyAlignment="1" applyProtection="1">
      <alignment horizontal="center" vertical="center"/>
      <protection hidden="1"/>
    </xf>
    <xf numFmtId="0" fontId="52" fillId="44" borderId="34" xfId="0" applyFont="1" applyFill="1" applyBorder="1" applyAlignment="1" applyProtection="1">
      <alignment horizontal="center" vertical="center"/>
      <protection hidden="1"/>
    </xf>
    <xf numFmtId="0" fontId="52" fillId="44" borderId="0" xfId="0" applyFont="1" applyFill="1" applyAlignment="1" applyProtection="1">
      <alignment horizontal="center" vertical="center"/>
      <protection hidden="1"/>
    </xf>
    <xf numFmtId="0" fontId="52" fillId="44" borderId="74" xfId="0" applyFont="1" applyFill="1" applyBorder="1" applyAlignment="1" applyProtection="1">
      <alignment horizontal="center" vertical="center"/>
      <protection hidden="1"/>
    </xf>
    <xf numFmtId="0" fontId="52" fillId="44" borderId="37" xfId="0" applyFont="1" applyFill="1" applyBorder="1" applyAlignment="1" applyProtection="1">
      <alignment horizontal="center" vertical="center"/>
      <protection hidden="1"/>
    </xf>
    <xf numFmtId="0" fontId="96" fillId="0" borderId="37" xfId="36" applyFont="1" applyFill="1" applyBorder="1" applyAlignment="1" applyProtection="1">
      <alignment horizontal="right" vertical="center"/>
      <protection locked="0"/>
    </xf>
    <xf numFmtId="0" fontId="96" fillId="0" borderId="75" xfId="36" applyFont="1" applyFill="1" applyBorder="1" applyAlignment="1" applyProtection="1">
      <alignment horizontal="right" vertical="center"/>
      <protection locked="0"/>
    </xf>
    <xf numFmtId="0" fontId="43" fillId="0" borderId="0" xfId="0" applyFont="1" applyAlignment="1" applyProtection="1">
      <alignment horizontal="justify" vertical="center"/>
      <protection hidden="1"/>
    </xf>
    <xf numFmtId="0" fontId="97" fillId="0" borderId="26" xfId="36" applyFont="1" applyFill="1" applyBorder="1" applyAlignment="1" applyProtection="1">
      <alignment horizontal="center"/>
      <protection locked="0"/>
    </xf>
    <xf numFmtId="164" fontId="98" fillId="0" borderId="18" xfId="0" applyNumberFormat="1" applyFont="1" applyBorder="1" applyAlignment="1" applyProtection="1">
      <alignment horizontal="center"/>
      <protection hidden="1"/>
    </xf>
    <xf numFmtId="164" fontId="52" fillId="0" borderId="30" xfId="0" applyNumberFormat="1" applyFont="1" applyBorder="1" applyAlignment="1" applyProtection="1">
      <alignment horizontal="center" vertical="center"/>
      <protection hidden="1"/>
    </xf>
    <xf numFmtId="0" fontId="52" fillId="0" borderId="64" xfId="0" applyFont="1" applyBorder="1" applyAlignment="1" applyProtection="1">
      <alignment horizontal="right" vertical="center"/>
      <protection hidden="1"/>
    </xf>
    <xf numFmtId="0" fontId="52" fillId="0" borderId="30" xfId="0" applyFont="1" applyBorder="1" applyAlignment="1" applyProtection="1">
      <alignment horizontal="right" vertical="center"/>
      <protection hidden="1"/>
    </xf>
    <xf numFmtId="164" fontId="30" fillId="0" borderId="76" xfId="0" applyNumberFormat="1" applyFont="1" applyBorder="1" applyAlignment="1" applyProtection="1">
      <alignment horizontal="center" vertical="top"/>
      <protection locked="0"/>
    </xf>
    <xf numFmtId="0" fontId="52" fillId="0" borderId="76" xfId="0" applyFont="1" applyBorder="1" applyAlignment="1" applyProtection="1">
      <alignment horizontal="center" vertical="top"/>
      <protection locked="0"/>
    </xf>
    <xf numFmtId="0" fontId="52" fillId="0" borderId="0" xfId="0" applyFont="1" applyAlignment="1" applyProtection="1">
      <alignment horizontal="center" vertical="top"/>
      <protection hidden="1"/>
    </xf>
    <xf numFmtId="0" fontId="79" fillId="0" borderId="0" xfId="36" applyFont="1" applyFill="1" applyBorder="1" applyAlignment="1" applyProtection="1">
      <alignment horizontal="center" vertical="center"/>
      <protection hidden="1"/>
    </xf>
    <xf numFmtId="0" fontId="79" fillId="0" borderId="35" xfId="36" applyFont="1" applyFill="1" applyBorder="1" applyAlignment="1" applyProtection="1">
      <alignment horizontal="center" vertical="center"/>
      <protection hidden="1"/>
    </xf>
    <xf numFmtId="0" fontId="43" fillId="0" borderId="32" xfId="0" applyFont="1" applyBorder="1" applyAlignment="1" applyProtection="1">
      <alignment horizontal="right" vertical="center"/>
      <protection hidden="1"/>
    </xf>
    <xf numFmtId="164" fontId="52" fillId="0" borderId="0" xfId="0" applyNumberFormat="1" applyFont="1" applyAlignment="1" applyProtection="1">
      <alignment horizontal="center" vertical="top"/>
      <protection hidden="1"/>
    </xf>
    <xf numFmtId="0" fontId="51" fillId="0" borderId="34" xfId="0" applyFont="1" applyBorder="1" applyAlignment="1" applyProtection="1">
      <alignment horizontal="right" vertical="center"/>
      <protection hidden="1"/>
    </xf>
    <xf numFmtId="0" fontId="51" fillId="0" borderId="0" xfId="0" applyFont="1" applyAlignment="1" applyProtection="1">
      <alignment horizontal="right" vertical="center"/>
      <protection hidden="1"/>
    </xf>
    <xf numFmtId="0" fontId="94" fillId="0" borderId="0" xfId="0" applyFont="1" applyAlignment="1" applyProtection="1">
      <alignment horizontal="center" vertical="center"/>
      <protection hidden="1"/>
    </xf>
    <xf numFmtId="0" fontId="61" fillId="0" borderId="30" xfId="0" applyFont="1" applyBorder="1" applyAlignment="1">
      <alignment horizontal="center" vertical="center"/>
    </xf>
    <xf numFmtId="0" fontId="51" fillId="44" borderId="31" xfId="0" applyFont="1" applyFill="1" applyBorder="1" applyAlignment="1" applyProtection="1">
      <alignment horizontal="center" vertical="center"/>
      <protection hidden="1"/>
    </xf>
    <xf numFmtId="0" fontId="51" fillId="44" borderId="32" xfId="0" applyFont="1" applyFill="1" applyBorder="1" applyAlignment="1" applyProtection="1">
      <alignment horizontal="center" vertical="center"/>
      <protection hidden="1"/>
    </xf>
    <xf numFmtId="0" fontId="51" fillId="44" borderId="34" xfId="0" applyFont="1" applyFill="1" applyBorder="1" applyAlignment="1" applyProtection="1">
      <alignment horizontal="center" vertical="center"/>
      <protection hidden="1"/>
    </xf>
    <xf numFmtId="0" fontId="51" fillId="44" borderId="0" xfId="0" applyFont="1" applyFill="1" applyAlignment="1" applyProtection="1">
      <alignment horizontal="center" vertical="center"/>
      <protection hidden="1"/>
    </xf>
    <xf numFmtId="0" fontId="51" fillId="44" borderId="64" xfId="0" applyFont="1" applyFill="1" applyBorder="1" applyAlignment="1" applyProtection="1">
      <alignment horizontal="center" vertical="center"/>
      <protection hidden="1"/>
    </xf>
    <xf numFmtId="0" fontId="51" fillId="44" borderId="30" xfId="0" applyFont="1" applyFill="1" applyBorder="1" applyAlignment="1" applyProtection="1">
      <alignment horizontal="center" vertical="center"/>
      <protection hidden="1"/>
    </xf>
    <xf numFmtId="0" fontId="95" fillId="0" borderId="30" xfId="36" applyFont="1" applyBorder="1" applyAlignment="1" applyProtection="1">
      <alignment horizontal="left" vertical="center"/>
      <protection locked="0"/>
    </xf>
    <xf numFmtId="0" fontId="95" fillId="0" borderId="36" xfId="36" applyFont="1" applyBorder="1" applyAlignment="1" applyProtection="1">
      <alignment horizontal="left" vertical="center"/>
      <protection locked="0"/>
    </xf>
    <xf numFmtId="0" fontId="43" fillId="0" borderId="0" xfId="41" applyFont="1" applyAlignment="1" applyProtection="1">
      <alignment horizontal="center"/>
      <protection hidden="1"/>
    </xf>
    <xf numFmtId="0" fontId="43" fillId="0" borderId="71" xfId="41" applyFont="1" applyBorder="1" applyAlignment="1" applyProtection="1">
      <alignment horizontal="center"/>
      <protection hidden="1"/>
    </xf>
    <xf numFmtId="0" fontId="30" fillId="0" borderId="72" xfId="41" applyFont="1" applyBorder="1" applyAlignment="1" applyProtection="1">
      <alignment horizontal="center"/>
      <protection locked="0" hidden="1"/>
    </xf>
    <xf numFmtId="0" fontId="30" fillId="0" borderId="73" xfId="41" applyFont="1" applyBorder="1" applyAlignment="1" applyProtection="1">
      <alignment horizontal="center"/>
      <protection locked="0" hidden="1"/>
    </xf>
    <xf numFmtId="0" fontId="43" fillId="0" borderId="26" xfId="0" applyFont="1" applyBorder="1" applyAlignment="1" applyProtection="1">
      <alignment horizontal="justify" vertical="top"/>
      <protection hidden="1"/>
    </xf>
    <xf numFmtId="0" fontId="43" fillId="0" borderId="0" xfId="0" applyFont="1" applyAlignment="1" applyProtection="1">
      <alignment horizontal="justify" vertical="top"/>
      <protection hidden="1"/>
    </xf>
    <xf numFmtId="0" fontId="30" fillId="48" borderId="0" xfId="41" applyFont="1" applyFill="1" applyAlignment="1" applyProtection="1">
      <alignment horizontal="center"/>
      <protection hidden="1"/>
    </xf>
  </cellXfs>
  <cellStyles count="90">
    <cellStyle name="Accent1" xfId="1" builtinId="29" customBuiltin="1"/>
    <cellStyle name="Accent1 - 20%" xfId="2" xr:uid="{1BF38954-65EA-4AF3-907D-A54990039C73}"/>
    <cellStyle name="Accent1 - 40%" xfId="3" xr:uid="{AA4D5482-67B6-41E4-BC97-1BD2605A1790}"/>
    <cellStyle name="Accent1 - 60%" xfId="4" xr:uid="{781E3148-611C-4964-8CF2-F86B0FE0DB7C}"/>
    <cellStyle name="Accent2" xfId="5" builtinId="33" customBuiltin="1"/>
    <cellStyle name="Accent2 - 20%" xfId="6" xr:uid="{E0EFD47C-DA0A-4299-97F4-6089723F578C}"/>
    <cellStyle name="Accent2 - 40%" xfId="7" xr:uid="{6A515A2D-B0AF-415A-9335-914621A6AB3F}"/>
    <cellStyle name="Accent2 - 60%" xfId="8" xr:uid="{5E1069E4-AE3C-4D4C-AFB3-075DD00D23EF}"/>
    <cellStyle name="Accent3" xfId="9" builtinId="37" customBuiltin="1"/>
    <cellStyle name="Accent3 - 20%" xfId="10" xr:uid="{6EB34587-6C3E-4628-9709-D8639AC6B99B}"/>
    <cellStyle name="Accent3 - 40%" xfId="11" xr:uid="{C1996E1A-7FA2-4960-9F0E-D9449778B22B}"/>
    <cellStyle name="Accent3 - 60%" xfId="12" xr:uid="{BDFF4F7F-5EA9-45EB-A317-E09E83447484}"/>
    <cellStyle name="Accent4" xfId="13" builtinId="41" customBuiltin="1"/>
    <cellStyle name="Accent4 - 20%" xfId="14" xr:uid="{06843490-257A-43E8-8D48-10E4D5C71512}"/>
    <cellStyle name="Accent4 - 40%" xfId="15" xr:uid="{26EF59C8-6E39-48AC-BFB1-0B1F1A18BAF5}"/>
    <cellStyle name="Accent4 - 60%" xfId="16" xr:uid="{C9CB5824-18A2-45BC-AEF3-D5E0DF9CD17B}"/>
    <cellStyle name="Accent5" xfId="17" builtinId="45" customBuiltin="1"/>
    <cellStyle name="Accent5 - 20%" xfId="18" xr:uid="{46B02834-ADF6-449D-9901-3AC2FE276590}"/>
    <cellStyle name="Accent5 - 40%" xfId="19" xr:uid="{9DE1309F-96E8-4FB4-B8AB-1ED68CE3838B}"/>
    <cellStyle name="Accent5 - 60%" xfId="20" xr:uid="{75D06827-B964-43AE-9260-7483BF9C8D46}"/>
    <cellStyle name="Accent6" xfId="21" builtinId="49" customBuiltin="1"/>
    <cellStyle name="Accent6 - 20%" xfId="22" xr:uid="{7C6DEDC2-C5FA-4EF8-B7DF-4BE131BC5729}"/>
    <cellStyle name="Accent6 - 40%" xfId="23" xr:uid="{83ADCF3E-1B0E-4854-81B9-D085B24F481B}"/>
    <cellStyle name="Accent6 - 60%" xfId="24" xr:uid="{DA569DF5-9CA2-4CF3-94A8-B61439F635B4}"/>
    <cellStyle name="Bad" xfId="25" builtinId="27" customBuiltin="1"/>
    <cellStyle name="Calculation" xfId="26" builtinId="22" customBuiltin="1"/>
    <cellStyle name="Check Cell" xfId="27" builtinId="23" customBuiltin="1"/>
    <cellStyle name="Emphasis 1" xfId="28" xr:uid="{2A9DC239-64DE-405C-8644-296BDD3F238D}"/>
    <cellStyle name="Emphasis 2" xfId="29" xr:uid="{E8BEBFA7-8655-49FF-9174-020DD6C9902F}"/>
    <cellStyle name="Emphasis 3" xfId="30" xr:uid="{E89C034F-653F-4572-8AE6-0D5E7E211B7A}"/>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Hyperlink" xfId="36" builtinId="8"/>
    <cellStyle name="Hyperlink 2" xfId="37" xr:uid="{10E5A470-D18B-4E65-A9D6-06A1DA787B70}"/>
    <cellStyle name="Input" xfId="38" builtinId="20" customBuiltin="1"/>
    <cellStyle name="Linked Cell" xfId="39" builtinId="24" customBuiltin="1"/>
    <cellStyle name="Neutral" xfId="40" builtinId="28" customBuiltin="1"/>
    <cellStyle name="Normal" xfId="0" builtinId="0"/>
    <cellStyle name="Normal 2" xfId="41" xr:uid="{FD0BF47B-469A-4F9D-9459-31DAC37C25B6}"/>
    <cellStyle name="Normal 2 2" xfId="42" xr:uid="{B9268532-21DB-4688-B3F9-70A2A847956D}"/>
    <cellStyle name="Normal 3" xfId="43" xr:uid="{1616118A-6160-4768-BB51-00CDB9F52721}"/>
    <cellStyle name="Normal 3 2" xfId="44" xr:uid="{4B03ED15-36DF-4B3C-9CED-4E523BB714E6}"/>
    <cellStyle name="Normal 6 2" xfId="45" xr:uid="{7870AA82-E65F-475F-8859-AA15E907654B}"/>
    <cellStyle name="Note" xfId="46" builtinId="10" customBuiltin="1"/>
    <cellStyle name="Output" xfId="47" builtinId="21" customBuiltin="1"/>
    <cellStyle name="SAPBEXaggData" xfId="48" xr:uid="{0A56341C-7E0E-4FCB-A8E8-8401254E6C98}"/>
    <cellStyle name="SAPBEXaggDataEmph" xfId="49" xr:uid="{2BED1894-100F-43FA-828D-E8B813D90696}"/>
    <cellStyle name="SAPBEXaggItem" xfId="50" xr:uid="{CB53B986-4125-4DD3-88CA-F77E1737D772}"/>
    <cellStyle name="SAPBEXaggItemX" xfId="51" xr:uid="{6CB41778-3812-4283-8F37-91E81034973A}"/>
    <cellStyle name="SAPBEXchaText" xfId="52" xr:uid="{E7182ADA-C159-44CE-9D4A-9447794F77B1}"/>
    <cellStyle name="SAPBEXexcBad7" xfId="53" xr:uid="{EFC30EE3-4B3E-45B4-9DE2-3EB2DCB64164}"/>
    <cellStyle name="SAPBEXexcBad8" xfId="54" xr:uid="{B8F9D84F-CCAC-485D-B4D4-EC2E28134340}"/>
    <cellStyle name="SAPBEXexcBad9" xfId="55" xr:uid="{9FBB9DFC-266E-48AD-BD00-165CBFAA46CF}"/>
    <cellStyle name="SAPBEXexcCritical4" xfId="56" xr:uid="{CBDA9F2B-D343-4971-BF6E-51A596713986}"/>
    <cellStyle name="SAPBEXexcCritical5" xfId="57" xr:uid="{1512064E-5228-46E1-A527-3755A49DE6DC}"/>
    <cellStyle name="SAPBEXexcCritical6" xfId="58" xr:uid="{2911A986-EF85-4A74-B466-A96506303F5F}"/>
    <cellStyle name="SAPBEXexcGood1" xfId="59" xr:uid="{ABA33BFF-52BF-4533-A5E9-C48E79B463C5}"/>
    <cellStyle name="SAPBEXexcGood2" xfId="60" xr:uid="{3951887B-D33B-4DEE-AB4A-974071FD30D6}"/>
    <cellStyle name="SAPBEXexcGood3" xfId="61" xr:uid="{BDF1F89B-12F8-49D1-A76C-4183B9905717}"/>
    <cellStyle name="SAPBEXfilterDrill" xfId="62" xr:uid="{54DE0025-752C-4BDA-B2B4-0C55F7A175CC}"/>
    <cellStyle name="SAPBEXfilterItem" xfId="63" xr:uid="{30D864F4-934B-4FB9-92F2-0C5DAA866692}"/>
    <cellStyle name="SAPBEXfilterText" xfId="64" xr:uid="{D0465768-A4BF-4313-8D26-6077B4444E82}"/>
    <cellStyle name="SAPBEXformats" xfId="65" xr:uid="{A2F4F924-BA92-48C9-AC27-8EF441294DDE}"/>
    <cellStyle name="SAPBEXheaderItem" xfId="66" xr:uid="{21B099F8-F9FA-4DCE-8001-7B6A2BCA02D3}"/>
    <cellStyle name="SAPBEXheaderText" xfId="67" xr:uid="{1844144E-9DC5-4BFD-9E71-711CD648A88E}"/>
    <cellStyle name="SAPBEXHLevel0" xfId="68" xr:uid="{0B25CEA3-D29E-4BD0-B7F8-4C85EEAE6D6B}"/>
    <cellStyle name="SAPBEXHLevel0X" xfId="69" xr:uid="{F3CAD1CA-2B00-4743-A389-BECB6BD58900}"/>
    <cellStyle name="SAPBEXHLevel1" xfId="70" xr:uid="{253C562E-0EE1-40DB-ACE9-3E717BBD1BC1}"/>
    <cellStyle name="SAPBEXHLevel1X" xfId="71" xr:uid="{FE1BA2C4-8384-435F-AF36-BF823FB8ADF2}"/>
    <cellStyle name="SAPBEXHLevel2" xfId="72" xr:uid="{12D23A0D-23C2-4F96-9645-638B0C67852F}"/>
    <cellStyle name="SAPBEXHLevel2X" xfId="73" xr:uid="{B43C7544-E021-40AB-A2E0-CDFC6D1C7D2B}"/>
    <cellStyle name="SAPBEXHLevel3" xfId="74" xr:uid="{E3BDAB6C-392B-41DB-92DF-8EC843FF797D}"/>
    <cellStyle name="SAPBEXHLevel3X" xfId="75" xr:uid="{408CF01D-8A12-4D87-8683-3E2C660E6118}"/>
    <cellStyle name="SAPBEXinputData" xfId="76" xr:uid="{CA84CCB7-3FE6-4692-BBC6-605D8DB4311E}"/>
    <cellStyle name="SAPBEXresData" xfId="77" xr:uid="{803342FE-3A62-493E-8C6D-A1D33B83197A}"/>
    <cellStyle name="SAPBEXresDataEmph" xfId="78" xr:uid="{F8C09F83-20ED-49F7-B791-1EF15EBDEF15}"/>
    <cellStyle name="SAPBEXresItem" xfId="79" xr:uid="{3B4DE139-D972-4F74-8EDB-67DA7527FC8C}"/>
    <cellStyle name="SAPBEXresItemX" xfId="80" xr:uid="{741FD4B1-9F95-43C1-8732-19C68C319A67}"/>
    <cellStyle name="SAPBEXstdData" xfId="81" xr:uid="{7797ACAF-0D60-4E33-8D69-20A39BC10C37}"/>
    <cellStyle name="SAPBEXstdDataEmph" xfId="82" xr:uid="{BA9CE675-1C69-4AA5-B8F5-7933F5106015}"/>
    <cellStyle name="SAPBEXstdItem" xfId="83" xr:uid="{7A8DC39D-17E1-46DB-889B-95FC0B72379E}"/>
    <cellStyle name="SAPBEXstdItemX" xfId="84" xr:uid="{39245993-79CC-45D9-A180-1B0B1DF9ACF9}"/>
    <cellStyle name="SAPBEXtitle" xfId="85" xr:uid="{8DD33060-F4C7-4E9C-ABE5-1032675F1621}"/>
    <cellStyle name="SAPBEXundefined" xfId="86" xr:uid="{D85BFAF3-1F35-4550-BE93-04978D2C93B9}"/>
    <cellStyle name="Sheet Title" xfId="87" xr:uid="{20BCBB2C-95A0-4D6F-B2EE-B9C7DAC11968}"/>
    <cellStyle name="Total" xfId="88" builtinId="25" customBuiltin="1"/>
    <cellStyle name="Warning Text" xfId="89"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pn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167640</xdr:colOff>
      <xdr:row>19</xdr:row>
      <xdr:rowOff>137160</xdr:rowOff>
    </xdr:from>
    <xdr:to>
      <xdr:col>2</xdr:col>
      <xdr:colOff>373380</xdr:colOff>
      <xdr:row>25</xdr:row>
      <xdr:rowOff>38100</xdr:rowOff>
    </xdr:to>
    <xdr:pic>
      <xdr:nvPicPr>
        <xdr:cNvPr id="1042" name="Picture 4" descr="Cubico.JPG">
          <a:extLst>
            <a:ext uri="{FF2B5EF4-FFF2-40B4-BE49-F238E27FC236}">
              <a16:creationId xmlns:a16="http://schemas.microsoft.com/office/drawing/2014/main" id="{7EC7E0F9-8AF2-EB02-4DCE-75DB245EDF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7999" r="16000"/>
        <a:stretch>
          <a:fillRect/>
        </a:stretch>
      </xdr:blipFill>
      <xdr:spPr bwMode="auto">
        <a:xfrm>
          <a:off x="167640" y="3429000"/>
          <a:ext cx="69342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160020</xdr:colOff>
      <xdr:row>29</xdr:row>
      <xdr:rowOff>167640</xdr:rowOff>
    </xdr:from>
    <xdr:to>
      <xdr:col>2</xdr:col>
      <xdr:colOff>342900</xdr:colOff>
      <xdr:row>35</xdr:row>
      <xdr:rowOff>83820</xdr:rowOff>
    </xdr:to>
    <xdr:pic>
      <xdr:nvPicPr>
        <xdr:cNvPr id="1043" name="Picture 5" descr="Paralelepipedico.JPG">
          <a:extLst>
            <a:ext uri="{FF2B5EF4-FFF2-40B4-BE49-F238E27FC236}">
              <a16:creationId xmlns:a16="http://schemas.microsoft.com/office/drawing/2014/main" id="{EE249E7B-7EF8-EF13-30FA-223157C545A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2000" r="16000"/>
        <a:stretch>
          <a:fillRect/>
        </a:stretch>
      </xdr:blipFill>
      <xdr:spPr bwMode="auto">
        <a:xfrm>
          <a:off x="160020" y="5212080"/>
          <a:ext cx="670560" cy="967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83820</xdr:colOff>
      <xdr:row>39</xdr:row>
      <xdr:rowOff>0</xdr:rowOff>
    </xdr:from>
    <xdr:to>
      <xdr:col>2</xdr:col>
      <xdr:colOff>350520</xdr:colOff>
      <xdr:row>44</xdr:row>
      <xdr:rowOff>60960</xdr:rowOff>
    </xdr:to>
    <xdr:pic>
      <xdr:nvPicPr>
        <xdr:cNvPr id="1044" name="Picture 10" descr="Simples1_2 faces.JPG">
          <a:extLst>
            <a:ext uri="{FF2B5EF4-FFF2-40B4-BE49-F238E27FC236}">
              <a16:creationId xmlns:a16="http://schemas.microsoft.com/office/drawing/2014/main" id="{83C27928-4322-9D69-A0A3-5C56C3F385A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3098" r="18137" b="5505"/>
        <a:stretch>
          <a:fillRect/>
        </a:stretch>
      </xdr:blipFill>
      <xdr:spPr bwMode="auto">
        <a:xfrm>
          <a:off x="266700" y="6797040"/>
          <a:ext cx="571500" cy="937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106680</xdr:colOff>
      <xdr:row>63</xdr:row>
      <xdr:rowOff>45720</xdr:rowOff>
    </xdr:from>
    <xdr:to>
      <xdr:col>2</xdr:col>
      <xdr:colOff>342900</xdr:colOff>
      <xdr:row>66</xdr:row>
      <xdr:rowOff>68580</xdr:rowOff>
    </xdr:to>
    <xdr:pic>
      <xdr:nvPicPr>
        <xdr:cNvPr id="1045" name="Picture 13" descr="Triangular.JPG">
          <a:extLst>
            <a:ext uri="{FF2B5EF4-FFF2-40B4-BE49-F238E27FC236}">
              <a16:creationId xmlns:a16="http://schemas.microsoft.com/office/drawing/2014/main" id="{FBC55395-1E8B-9379-9228-04962E5F5B3A}"/>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l="12027" r="10469"/>
        <a:stretch>
          <a:fillRect/>
        </a:stretch>
      </xdr:blipFill>
      <xdr:spPr bwMode="auto">
        <a:xfrm>
          <a:off x="289560" y="11224260"/>
          <a:ext cx="541020"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38100</xdr:colOff>
      <xdr:row>49</xdr:row>
      <xdr:rowOff>0</xdr:rowOff>
    </xdr:from>
    <xdr:to>
      <xdr:col>2</xdr:col>
      <xdr:colOff>350520</xdr:colOff>
      <xdr:row>54</xdr:row>
      <xdr:rowOff>30480</xdr:rowOff>
    </xdr:to>
    <xdr:pic>
      <xdr:nvPicPr>
        <xdr:cNvPr id="1046" name="Picture 12" descr="Simples1_2 faces.JPG">
          <a:extLst>
            <a:ext uri="{FF2B5EF4-FFF2-40B4-BE49-F238E27FC236}">
              <a16:creationId xmlns:a16="http://schemas.microsoft.com/office/drawing/2014/main" id="{12692414-10FE-6D24-AFDF-6ABCA07C6B6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3098" r="18137" b="5505"/>
        <a:stretch>
          <a:fillRect/>
        </a:stretch>
      </xdr:blipFill>
      <xdr:spPr bwMode="auto">
        <a:xfrm>
          <a:off x="220980" y="8549640"/>
          <a:ext cx="617220" cy="906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152400</xdr:colOff>
      <xdr:row>0</xdr:row>
      <xdr:rowOff>91440</xdr:rowOff>
    </xdr:from>
    <xdr:to>
      <xdr:col>4</xdr:col>
      <xdr:colOff>167640</xdr:colOff>
      <xdr:row>4</xdr:row>
      <xdr:rowOff>83820</xdr:rowOff>
    </xdr:to>
    <xdr:pic>
      <xdr:nvPicPr>
        <xdr:cNvPr id="1047" name="Picture 1">
          <a:extLst>
            <a:ext uri="{FF2B5EF4-FFF2-40B4-BE49-F238E27FC236}">
              <a16:creationId xmlns:a16="http://schemas.microsoft.com/office/drawing/2014/main" id="{97F37E3B-43B2-1858-496F-3A6B9F6C228B}"/>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35280" y="91440"/>
          <a:ext cx="1097280" cy="693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188595</xdr:colOff>
      <xdr:row>107</xdr:row>
      <xdr:rowOff>40005</xdr:rowOff>
    </xdr:from>
    <xdr:to>
      <xdr:col>17</xdr:col>
      <xdr:colOff>104775</xdr:colOff>
      <xdr:row>108</xdr:row>
      <xdr:rowOff>131445</xdr:rowOff>
    </xdr:to>
    <xdr:pic>
      <xdr:nvPicPr>
        <xdr:cNvPr id="1048" name="Picture 8">
          <a:extLst>
            <a:ext uri="{FF2B5EF4-FFF2-40B4-BE49-F238E27FC236}">
              <a16:creationId xmlns:a16="http://schemas.microsoft.com/office/drawing/2014/main" id="{316EC110-E140-C6A6-1397-BB5F547A61DA}"/>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b="6966"/>
        <a:stretch>
          <a:fillRect/>
        </a:stretch>
      </xdr:blipFill>
      <xdr:spPr bwMode="auto">
        <a:xfrm>
          <a:off x="4589145" y="18318480"/>
          <a:ext cx="1983105" cy="262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323850</xdr:colOff>
      <xdr:row>0</xdr:row>
      <xdr:rowOff>76200</xdr:rowOff>
    </xdr:from>
    <xdr:to>
      <xdr:col>27</xdr:col>
      <xdr:colOff>193366</xdr:colOff>
      <xdr:row>3</xdr:row>
      <xdr:rowOff>147117</xdr:rowOff>
    </xdr:to>
    <xdr:pic>
      <xdr:nvPicPr>
        <xdr:cNvPr id="2" name="Picture 1">
          <a:extLst>
            <a:ext uri="{FF2B5EF4-FFF2-40B4-BE49-F238E27FC236}">
              <a16:creationId xmlns:a16="http://schemas.microsoft.com/office/drawing/2014/main" id="{EBEF8316-F6DB-BD31-99C9-BB642642A6C6}"/>
            </a:ext>
          </a:extLst>
        </xdr:cNvPr>
        <xdr:cNvPicPr>
          <a:picLocks noChangeAspect="1"/>
        </xdr:cNvPicPr>
      </xdr:nvPicPr>
      <xdr:blipFill>
        <a:blip xmlns:r="http://schemas.openxmlformats.org/officeDocument/2006/relationships" r:embed="rId7"/>
        <a:stretch>
          <a:fillRect/>
        </a:stretch>
      </xdr:blipFill>
      <xdr:spPr>
        <a:xfrm>
          <a:off x="5486400" y="76200"/>
          <a:ext cx="2298391" cy="58526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eur03.safelinks.protection.outlook.com/?url=https%3A%2F%2Fpagamentos.reduniq.pt%2Fpayments%2F3123865%2Fcclfil%2F&amp;data=04%7C01%7Cmarisa.mendonca%40unicre.pt%7C54f279d752d64a194a4708d9a90685f2%7C556a503d555b477195fad2009583f021%7C0%7C0%7C637726667751699673%7CUnknown%7CTWFpbGZsb3d8eyJWIjoiMC4wLjAwMDAiLCJQIjoiV2luMzIiLCJBTiI6Ik1haWwiLCJXVCI6Mn0%3D%7C3000&amp;sdata=RykO0T5lW0w%2FpVC9uzmuPhwkXi8kfWn3vE%2FDF3Q7keQ%3D&amp;reserved=0" TargetMode="External"/><Relationship Id="rId2" Type="http://schemas.openxmlformats.org/officeDocument/2006/relationships/hyperlink" Target="mailto:servifil@ccl.fil.pt" TargetMode="External"/><Relationship Id="rId1" Type="http://schemas.openxmlformats.org/officeDocument/2006/relationships/hyperlink" Target="mailto:servifil@ccl.fil.pt"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F62F5-8872-4264-AD48-BC8B6CECCB01}">
  <sheetPr codeName="Sheet2"/>
  <dimension ref="A1:Z110"/>
  <sheetViews>
    <sheetView showGridLines="0" tabSelected="1" zoomScaleNormal="100" workbookViewId="0">
      <selection activeCell="G11" sqref="G11:Q11"/>
    </sheetView>
  </sheetViews>
  <sheetFormatPr defaultColWidth="3.28515625" defaultRowHeight="13.9" customHeight="1" x14ac:dyDescent="0.2"/>
  <cols>
    <col min="1" max="1" width="2.7109375" style="17" customWidth="1"/>
    <col min="2" max="2" width="4.42578125" style="17" customWidth="1"/>
    <col min="3" max="3" width="5.7109375" style="48" customWidth="1"/>
    <col min="4" max="4" width="5.7109375" style="17" customWidth="1"/>
    <col min="5" max="5" width="6.42578125" style="17" customWidth="1"/>
    <col min="6" max="6" width="6.42578125" style="75" customWidth="1"/>
    <col min="7" max="7" width="5.7109375" style="93" customWidth="1"/>
    <col min="8" max="9" width="5.7109375" style="36" customWidth="1"/>
    <col min="10" max="10" width="5.7109375" style="93" customWidth="1"/>
    <col min="11" max="11" width="5.7109375" style="72" customWidth="1"/>
    <col min="12" max="12" width="6" style="17" customWidth="1"/>
    <col min="13" max="14" width="5.7109375" style="17" customWidth="1"/>
    <col min="15" max="15" width="6.42578125" style="17" customWidth="1"/>
    <col min="16" max="16" width="5" style="17" customWidth="1"/>
    <col min="17" max="17" width="8.140625" style="17" customWidth="1"/>
    <col min="18" max="18" width="2.7109375" style="17" customWidth="1"/>
    <col min="19" max="19" width="2.42578125" style="13" customWidth="1"/>
    <col min="20" max="20" width="9.28515625" style="177" hidden="1" customWidth="1"/>
    <col min="21" max="21" width="4" style="67" hidden="1" customWidth="1"/>
    <col min="22" max="22" width="7.42578125" style="177" hidden="1" customWidth="1"/>
    <col min="23" max="23" width="3.85546875" style="177" hidden="1" customWidth="1"/>
    <col min="24" max="24" width="5.42578125" style="177" hidden="1" customWidth="1"/>
    <col min="25" max="25" width="5.85546875" style="177" hidden="1" customWidth="1"/>
    <col min="26" max="26" width="5.85546875" style="13" customWidth="1"/>
    <col min="27" max="33" width="5.85546875" style="17" customWidth="1"/>
    <col min="34" max="16384" width="3.28515625" style="17"/>
  </cols>
  <sheetData>
    <row r="1" spans="1:23" ht="13.9" customHeight="1" thickTop="1" thickBot="1" x14ac:dyDescent="0.25">
      <c r="A1" s="263"/>
      <c r="B1" s="264"/>
      <c r="C1" s="264"/>
      <c r="D1" s="264"/>
      <c r="E1" s="265"/>
      <c r="F1" s="265"/>
      <c r="G1" s="265"/>
      <c r="H1" s="356" t="s">
        <v>66</v>
      </c>
      <c r="I1" s="356"/>
      <c r="J1" s="356"/>
      <c r="K1" s="357"/>
      <c r="L1" s="347" t="s">
        <v>17</v>
      </c>
      <c r="M1" s="348"/>
      <c r="N1" s="264"/>
      <c r="O1" s="264"/>
      <c r="P1" s="264"/>
      <c r="Q1" s="264"/>
      <c r="R1" s="266"/>
      <c r="S1" s="267"/>
      <c r="T1" s="224" t="s">
        <v>17</v>
      </c>
      <c r="U1" s="174" t="s">
        <v>2</v>
      </c>
      <c r="V1" s="175"/>
      <c r="W1" s="176">
        <f>IF($E$12=0,$W$6,(IF($N$14=$V$4,$W$4,(IF($N$14=$V$5,$W$5,(IF($E$12=$V$6,$W$6,(IF($E$12=$V$8,$W$6,(IF($E$12=$V$7,$W$6,(IF($E$12=$V$9,$W$6,)))))))))))))</f>
        <v>0.23</v>
      </c>
    </row>
    <row r="2" spans="1:23" ht="13.9" customHeight="1" thickTop="1" x14ac:dyDescent="0.2">
      <c r="A2" s="349" t="str">
        <f>'T1'!$K$11</f>
        <v>ESPAÇOS PUBLICITÁRIOS - PENDÕES</v>
      </c>
      <c r="B2" s="350"/>
      <c r="C2" s="350"/>
      <c r="D2" s="350"/>
      <c r="E2" s="350"/>
      <c r="F2" s="350"/>
      <c r="G2" s="350"/>
      <c r="H2" s="350"/>
      <c r="I2" s="350"/>
      <c r="J2" s="350"/>
      <c r="K2" s="350"/>
      <c r="L2" s="350"/>
      <c r="M2" s="350"/>
      <c r="N2" s="350"/>
      <c r="O2" s="350"/>
      <c r="P2" s="350"/>
      <c r="Q2" s="350"/>
      <c r="R2" s="350"/>
      <c r="S2" s="351"/>
      <c r="T2" s="225" t="s">
        <v>18</v>
      </c>
      <c r="U2" s="178"/>
      <c r="V2" s="179">
        <f>IF($E$12=$V$6,$V$4,(IF($E$12=$V$7,$V$4,(IF($E$12=$V$8,$V$4,(IF($E$12=$V$9,$V$4,)))))))</f>
        <v>0</v>
      </c>
      <c r="W2" s="180"/>
    </row>
    <row r="3" spans="1:23" ht="13.9" customHeight="1" x14ac:dyDescent="0.2">
      <c r="A3" s="349"/>
      <c r="B3" s="350"/>
      <c r="C3" s="350"/>
      <c r="D3" s="350"/>
      <c r="E3" s="350"/>
      <c r="F3" s="350"/>
      <c r="G3" s="350"/>
      <c r="H3" s="350"/>
      <c r="I3" s="350"/>
      <c r="J3" s="350"/>
      <c r="K3" s="350"/>
      <c r="L3" s="350"/>
      <c r="M3" s="350"/>
      <c r="N3" s="350"/>
      <c r="O3" s="350"/>
      <c r="P3" s="350"/>
      <c r="Q3" s="350"/>
      <c r="R3" s="350"/>
      <c r="S3" s="351"/>
      <c r="T3" s="225" t="s">
        <v>19</v>
      </c>
      <c r="U3" s="178">
        <v>1</v>
      </c>
      <c r="V3" s="181">
        <f>IF($E$12=$V$6,$V$5,(IF($E$12=$V$7,$V$5,(IF($E$12=$V$8,$V$5,(IF($E$12=$V$9,$V$5,)))))))</f>
        <v>0</v>
      </c>
      <c r="W3" s="182"/>
    </row>
    <row r="4" spans="1:23" ht="13.9" customHeight="1" thickBot="1" x14ac:dyDescent="0.25">
      <c r="A4" s="354" t="str">
        <f>'T1'!$G$26</f>
        <v>Prazo de Inscrição:</v>
      </c>
      <c r="B4" s="355"/>
      <c r="C4" s="355"/>
      <c r="D4" s="355"/>
      <c r="E4" s="355"/>
      <c r="F4" s="355"/>
      <c r="G4" s="355"/>
      <c r="H4" s="355"/>
      <c r="I4" s="355"/>
      <c r="J4" s="355"/>
      <c r="K4" s="353">
        <f>'T1'!$C$8</f>
        <v>45597</v>
      </c>
      <c r="L4" s="353"/>
      <c r="M4" s="81"/>
      <c r="N4" s="81"/>
      <c r="O4" s="81"/>
      <c r="P4" s="81"/>
      <c r="Q4" s="81"/>
      <c r="R4" s="81"/>
      <c r="S4" s="268"/>
      <c r="T4" s="226" t="s">
        <v>51</v>
      </c>
      <c r="U4" s="178">
        <v>2</v>
      </c>
      <c r="V4" s="67" t="s">
        <v>151</v>
      </c>
      <c r="W4" s="183">
        <v>0.16</v>
      </c>
    </row>
    <row r="5" spans="1:23" ht="13.9" customHeight="1" thickBot="1" x14ac:dyDescent="0.25">
      <c r="A5" s="359" t="str">
        <f>'T1'!$A$17</f>
        <v>21 a 23 de Novembro 2024</v>
      </c>
      <c r="B5" s="360"/>
      <c r="C5" s="360"/>
      <c r="D5" s="360"/>
      <c r="E5" s="360"/>
      <c r="F5" s="360"/>
      <c r="G5" s="360"/>
      <c r="H5" s="360"/>
      <c r="I5" s="360"/>
      <c r="J5" s="360"/>
      <c r="K5" s="360"/>
      <c r="L5" s="360"/>
      <c r="M5" s="360"/>
      <c r="N5" s="360"/>
      <c r="O5" s="360"/>
      <c r="P5" s="360"/>
      <c r="Q5" s="360"/>
      <c r="R5" s="360"/>
      <c r="S5" s="269"/>
      <c r="U5" s="178">
        <v>3</v>
      </c>
      <c r="V5" s="67" t="s">
        <v>152</v>
      </c>
      <c r="W5" s="183">
        <v>0.22</v>
      </c>
    </row>
    <row r="6" spans="1:23" ht="13.9" customHeight="1" x14ac:dyDescent="0.2">
      <c r="A6" s="363" t="str">
        <f>'T2'!$A$3</f>
        <v>Requisições durante a Montagem e Realização tem um AGRAVAMENTO de 30% e está sujeita à disponibilidade do produto</v>
      </c>
      <c r="B6" s="364"/>
      <c r="C6" s="364"/>
      <c r="D6" s="364"/>
      <c r="E6" s="364"/>
      <c r="F6" s="364"/>
      <c r="G6" s="364"/>
      <c r="H6" s="364"/>
      <c r="I6" s="364"/>
      <c r="J6" s="364"/>
      <c r="K6" s="364"/>
      <c r="L6" s="364"/>
      <c r="M6" s="364"/>
      <c r="N6" s="364"/>
      <c r="O6" s="364"/>
      <c r="P6" s="364"/>
      <c r="Q6" s="364"/>
      <c r="R6" s="364"/>
      <c r="S6" s="365"/>
      <c r="U6" s="178">
        <v>4</v>
      </c>
      <c r="V6" s="184" t="s">
        <v>155</v>
      </c>
      <c r="W6" s="185">
        <v>0.23</v>
      </c>
    </row>
    <row r="7" spans="1:23" ht="13.9" customHeight="1" x14ac:dyDescent="0.2">
      <c r="A7" s="270"/>
      <c r="B7" s="168"/>
      <c r="C7" s="361" t="str">
        <f>'T2'!$A$8</f>
        <v>A desistência de serviços solicitados só poderá ser feita até ao 4º dia antes do período de montagem, a partir desta data 
não haverá lugar à devolução do valor pago.</v>
      </c>
      <c r="D7" s="361"/>
      <c r="E7" s="361"/>
      <c r="F7" s="361"/>
      <c r="G7" s="361"/>
      <c r="H7" s="361"/>
      <c r="I7" s="361"/>
      <c r="J7" s="361"/>
      <c r="K7" s="361"/>
      <c r="L7" s="361"/>
      <c r="M7" s="361"/>
      <c r="N7" s="361"/>
      <c r="O7" s="361"/>
      <c r="P7" s="361"/>
      <c r="Q7" s="361"/>
      <c r="R7" s="168"/>
      <c r="S7" s="271"/>
      <c r="U7" s="178">
        <v>5</v>
      </c>
      <c r="V7" s="67" t="s">
        <v>156</v>
      </c>
      <c r="W7" s="180"/>
    </row>
    <row r="8" spans="1:23" ht="13.9" customHeight="1" thickBot="1" x14ac:dyDescent="0.25">
      <c r="A8" s="287"/>
      <c r="B8" s="288"/>
      <c r="C8" s="362"/>
      <c r="D8" s="362"/>
      <c r="E8" s="362"/>
      <c r="F8" s="362"/>
      <c r="G8" s="362"/>
      <c r="H8" s="362"/>
      <c r="I8" s="362"/>
      <c r="J8" s="362"/>
      <c r="K8" s="362"/>
      <c r="L8" s="362"/>
      <c r="M8" s="362"/>
      <c r="N8" s="362"/>
      <c r="O8" s="362"/>
      <c r="P8" s="362"/>
      <c r="Q8" s="362"/>
      <c r="R8" s="288"/>
      <c r="S8" s="289"/>
      <c r="U8" s="178">
        <v>6</v>
      </c>
      <c r="V8" s="67" t="s">
        <v>157</v>
      </c>
      <c r="W8" s="180"/>
    </row>
    <row r="9" spans="1:23" ht="13.9" customHeight="1" x14ac:dyDescent="0.2">
      <c r="A9" s="272"/>
      <c r="B9" s="52"/>
      <c r="C9" s="52"/>
      <c r="D9" s="52"/>
      <c r="E9" s="52"/>
      <c r="F9" s="60"/>
      <c r="G9" s="52"/>
      <c r="H9" s="17"/>
      <c r="I9" s="51" t="s">
        <v>24</v>
      </c>
      <c r="J9" s="30" t="str">
        <f>'T1'!$K$6</f>
        <v>Campos Obrigatórios</v>
      </c>
      <c r="K9" s="70"/>
      <c r="L9" s="52"/>
      <c r="M9" s="52"/>
      <c r="N9" s="52"/>
      <c r="R9" s="52"/>
      <c r="S9" s="116"/>
      <c r="U9" s="178">
        <v>7</v>
      </c>
      <c r="V9" s="186" t="s">
        <v>158</v>
      </c>
      <c r="W9" s="182"/>
    </row>
    <row r="10" spans="1:23" ht="13.9" customHeight="1" x14ac:dyDescent="0.2">
      <c r="A10" s="273"/>
      <c r="B10" s="51" t="s">
        <v>24</v>
      </c>
      <c r="C10" s="31" t="str">
        <f>'T1'!$A$27</f>
        <v>Nº Contribuinte:</v>
      </c>
      <c r="E10" s="31"/>
      <c r="F10" s="352"/>
      <c r="G10" s="352"/>
      <c r="H10" s="352"/>
      <c r="I10" s="352"/>
      <c r="J10" s="352"/>
      <c r="K10" s="69"/>
      <c r="O10" s="32"/>
      <c r="P10" s="32"/>
      <c r="Q10" s="32"/>
      <c r="S10" s="116"/>
      <c r="U10" s="178">
        <v>8</v>
      </c>
    </row>
    <row r="11" spans="1:23" ht="13.9" customHeight="1" x14ac:dyDescent="0.2">
      <c r="A11" s="273"/>
      <c r="B11" s="51" t="s">
        <v>24</v>
      </c>
      <c r="C11" s="31" t="str">
        <f>'T1'!$K$16</f>
        <v>Nome da Empresa Expositora:</v>
      </c>
      <c r="F11" s="17"/>
      <c r="G11" s="358"/>
      <c r="H11" s="358"/>
      <c r="I11" s="358"/>
      <c r="J11" s="358"/>
      <c r="K11" s="358"/>
      <c r="L11" s="358"/>
      <c r="M11" s="358"/>
      <c r="N11" s="358"/>
      <c r="O11" s="358"/>
      <c r="P11" s="358"/>
      <c r="Q11" s="358"/>
      <c r="S11" s="116"/>
      <c r="U11" s="178">
        <v>9</v>
      </c>
    </row>
    <row r="12" spans="1:23" ht="13.9" customHeight="1" x14ac:dyDescent="0.2">
      <c r="A12" s="273"/>
      <c r="B12" s="51" t="s">
        <v>24</v>
      </c>
      <c r="C12" s="31" t="str">
        <f>'T1'!$I$21</f>
        <v>Pais:</v>
      </c>
      <c r="E12" s="384"/>
      <c r="F12" s="384"/>
      <c r="G12" s="384"/>
      <c r="H12" s="384"/>
      <c r="I12" s="160"/>
      <c r="J12" s="160"/>
      <c r="K12" s="160"/>
      <c r="L12" s="160"/>
      <c r="M12" s="160"/>
      <c r="N12" s="160"/>
      <c r="O12" s="153"/>
      <c r="P12" s="153"/>
      <c r="Q12" s="153"/>
      <c r="S12" s="116"/>
      <c r="U12" s="178">
        <v>10</v>
      </c>
    </row>
    <row r="13" spans="1:23" ht="10.9" customHeight="1" x14ac:dyDescent="0.2">
      <c r="A13" s="273"/>
      <c r="B13" s="51"/>
      <c r="C13" s="31"/>
      <c r="D13" s="31"/>
      <c r="E13" s="31"/>
      <c r="F13" s="31"/>
      <c r="G13" s="31"/>
      <c r="H13" s="31"/>
      <c r="I13" s="31"/>
      <c r="J13" s="31"/>
      <c r="K13" s="31"/>
      <c r="L13" s="31"/>
      <c r="M13" s="31"/>
      <c r="N13" s="31"/>
      <c r="O13" s="31"/>
      <c r="P13" s="31"/>
      <c r="Q13" s="31"/>
      <c r="S13" s="116"/>
      <c r="U13" s="178">
        <v>11</v>
      </c>
    </row>
    <row r="14" spans="1:23" ht="13.9" customHeight="1" thickBot="1" x14ac:dyDescent="0.25">
      <c r="A14" s="273"/>
      <c r="B14" s="51"/>
      <c r="C14" s="418" t="str">
        <f>'T2'!$A$13</f>
        <v xml:space="preserve">Se for uma REGIÃO AUTÓNOMA, indique qual:    (Aplica-se apenas às Empresas Portuguesas)   </v>
      </c>
      <c r="D14" s="418"/>
      <c r="E14" s="418"/>
      <c r="F14" s="418"/>
      <c r="G14" s="418"/>
      <c r="H14" s="418"/>
      <c r="I14" s="418"/>
      <c r="J14" s="418"/>
      <c r="K14" s="418"/>
      <c r="L14" s="418"/>
      <c r="M14" s="419"/>
      <c r="N14" s="420"/>
      <c r="O14" s="421"/>
      <c r="Q14" s="153"/>
      <c r="S14" s="116"/>
      <c r="U14" s="178">
        <v>12</v>
      </c>
    </row>
    <row r="15" spans="1:23" ht="13.9" customHeight="1" thickBot="1" x14ac:dyDescent="0.25">
      <c r="A15" s="290"/>
      <c r="B15" s="223"/>
      <c r="C15" s="291"/>
      <c r="D15" s="292"/>
      <c r="E15" s="292"/>
      <c r="F15" s="293"/>
      <c r="G15" s="294"/>
      <c r="H15" s="295"/>
      <c r="I15" s="295"/>
      <c r="J15" s="296"/>
      <c r="K15" s="297"/>
      <c r="L15" s="296"/>
      <c r="M15" s="296"/>
      <c r="N15" s="296"/>
      <c r="O15" s="298"/>
      <c r="P15" s="298"/>
      <c r="Q15" s="298"/>
      <c r="R15" s="223"/>
      <c r="S15" s="278"/>
      <c r="U15" s="178">
        <v>13</v>
      </c>
    </row>
    <row r="16" spans="1:23" ht="13.9" customHeight="1" x14ac:dyDescent="0.2">
      <c r="A16" s="273"/>
      <c r="C16" s="34"/>
      <c r="D16" s="34"/>
      <c r="E16" s="34"/>
      <c r="F16" s="34"/>
      <c r="G16" s="34"/>
      <c r="H16" s="34"/>
      <c r="I16" s="34"/>
      <c r="J16" s="34"/>
      <c r="K16" s="34"/>
      <c r="L16" s="34"/>
      <c r="R16" s="34"/>
      <c r="S16" s="274"/>
      <c r="U16" s="178">
        <v>14</v>
      </c>
    </row>
    <row r="17" spans="1:23" ht="13.9" customHeight="1" x14ac:dyDescent="0.2">
      <c r="A17" s="273"/>
      <c r="C17" s="34"/>
      <c r="D17" s="34"/>
      <c r="E17" s="34"/>
      <c r="F17" s="34"/>
      <c r="G17" s="34"/>
      <c r="H17" s="34"/>
      <c r="I17" s="34"/>
      <c r="J17" s="34"/>
      <c r="K17" s="34"/>
      <c r="L17" s="34"/>
      <c r="M17" s="35" t="str">
        <f>'T1'!$E$21</f>
        <v>Quant.</v>
      </c>
      <c r="O17" s="345" t="s">
        <v>6</v>
      </c>
      <c r="P17" s="345"/>
      <c r="Q17" s="12" t="str">
        <f>'T1'!$E$16</f>
        <v>Valor</v>
      </c>
      <c r="R17" s="34"/>
      <c r="S17" s="274"/>
      <c r="U17" s="178">
        <v>15</v>
      </c>
    </row>
    <row r="18" spans="1:23" ht="13.9" customHeight="1" x14ac:dyDescent="0.2">
      <c r="A18" s="33"/>
      <c r="B18" s="104"/>
      <c r="C18" s="340" t="str">
        <f>'T1'!$E$1</f>
        <v>PENDÃO CÚBICO</v>
      </c>
      <c r="D18" s="340"/>
      <c r="E18" s="340"/>
      <c r="F18" s="340"/>
      <c r="G18" s="340"/>
      <c r="H18" s="340"/>
      <c r="I18" s="340"/>
      <c r="J18" s="340"/>
      <c r="K18" s="340"/>
      <c r="L18" s="340"/>
      <c r="M18" s="340"/>
      <c r="N18" s="340"/>
      <c r="O18" s="340"/>
      <c r="P18" s="340"/>
      <c r="Q18" s="340"/>
      <c r="R18" s="78"/>
      <c r="S18" s="116"/>
      <c r="U18" s="178">
        <v>16</v>
      </c>
    </row>
    <row r="19" spans="1:23" ht="13.9" customHeight="1" x14ac:dyDescent="0.2">
      <c r="A19" s="33"/>
      <c r="B19" s="48"/>
      <c r="C19" s="5"/>
      <c r="D19" s="13"/>
      <c r="F19" s="18"/>
      <c r="G19" s="3"/>
      <c r="H19" s="11"/>
      <c r="I19" s="11"/>
      <c r="J19" s="17"/>
      <c r="M19" s="11"/>
      <c r="Q19" s="75"/>
      <c r="S19" s="116"/>
      <c r="U19" s="178">
        <v>17</v>
      </c>
    </row>
    <row r="20" spans="1:23" ht="13.9" customHeight="1" thickBot="1" x14ac:dyDescent="0.25">
      <c r="A20" s="33"/>
      <c r="B20" s="48"/>
      <c r="C20" s="17"/>
      <c r="D20" s="375" t="str">
        <f>'T1'!$I$1</f>
        <v>1,45 Lg. x 1,45 Alt.</v>
      </c>
      <c r="E20" s="376"/>
      <c r="F20" s="377"/>
      <c r="G20" s="91" t="s">
        <v>90</v>
      </c>
      <c r="H20" s="2" t="str">
        <f>'T1'!$I$16</f>
        <v>Só Colocação</v>
      </c>
      <c r="I20" s="17"/>
      <c r="J20" s="17"/>
      <c r="K20" s="17"/>
      <c r="L20" s="327">
        <v>406219</v>
      </c>
      <c r="M20" s="161"/>
      <c r="N20" s="3" t="str">
        <f>'T1'!$C$27</f>
        <v>unid.</v>
      </c>
      <c r="O20" s="328">
        <v>486.97</v>
      </c>
      <c r="P20" s="328"/>
      <c r="Q20" s="74">
        <f>SUM(O20*M20)</f>
        <v>0</v>
      </c>
      <c r="S20" s="275"/>
      <c r="U20" s="178">
        <v>18</v>
      </c>
    </row>
    <row r="21" spans="1:23" ht="13.9" customHeight="1" x14ac:dyDescent="0.2">
      <c r="A21" s="33"/>
      <c r="B21" s="48"/>
      <c r="C21" s="2"/>
      <c r="D21" s="378"/>
      <c r="E21" s="379"/>
      <c r="F21" s="380"/>
      <c r="G21" s="83"/>
      <c r="H21" s="2"/>
      <c r="I21" s="17"/>
      <c r="J21" s="17"/>
      <c r="K21" s="17"/>
      <c r="L21" s="144"/>
      <c r="M21" s="2"/>
      <c r="N21" s="3"/>
      <c r="O21" s="136"/>
      <c r="P21" s="137"/>
      <c r="Q21" s="75"/>
      <c r="S21" s="116"/>
      <c r="U21" s="178">
        <v>19</v>
      </c>
    </row>
    <row r="22" spans="1:23" ht="13.9" customHeight="1" thickBot="1" x14ac:dyDescent="0.25">
      <c r="A22" s="33"/>
      <c r="B22" s="48"/>
      <c r="C22" s="2"/>
      <c r="D22" s="381"/>
      <c r="E22" s="382"/>
      <c r="F22" s="383"/>
      <c r="G22" s="91" t="s">
        <v>91</v>
      </c>
      <c r="H22" s="2" t="str">
        <f>'T1'!$G$1</f>
        <v>Produção e Colocação</v>
      </c>
      <c r="I22" s="17"/>
      <c r="J22" s="17"/>
      <c r="K22" s="17"/>
      <c r="L22" s="327">
        <v>406221</v>
      </c>
      <c r="M22" s="161"/>
      <c r="N22" s="3" t="str">
        <f>'T1'!$C$27</f>
        <v>unid.</v>
      </c>
      <c r="O22" s="328">
        <v>722.45</v>
      </c>
      <c r="P22" s="328"/>
      <c r="Q22" s="74">
        <f>SUM(O22*M22)</f>
        <v>0</v>
      </c>
      <c r="S22" s="116"/>
      <c r="U22" s="178">
        <v>20</v>
      </c>
    </row>
    <row r="23" spans="1:23" ht="13.9" customHeight="1" x14ac:dyDescent="0.2">
      <c r="A23" s="33"/>
      <c r="B23" s="47"/>
      <c r="C23" s="17"/>
      <c r="D23" s="38"/>
      <c r="E23" s="38"/>
      <c r="F23" s="62"/>
      <c r="H23" s="39"/>
      <c r="I23" s="17"/>
      <c r="J23" s="17"/>
      <c r="L23" s="144"/>
      <c r="M23" s="30"/>
      <c r="N23" s="76"/>
      <c r="O23" s="138"/>
      <c r="P23" s="137"/>
      <c r="Q23" s="75"/>
      <c r="S23" s="116"/>
      <c r="U23" s="178">
        <v>21</v>
      </c>
    </row>
    <row r="24" spans="1:23" ht="13.9" customHeight="1" thickBot="1" x14ac:dyDescent="0.25">
      <c r="A24" s="33"/>
      <c r="B24" s="47"/>
      <c r="C24" s="17"/>
      <c r="D24" s="366" t="str">
        <f>'T1'!$I$6</f>
        <v>2,90 Lg. x 2,90 Alt.</v>
      </c>
      <c r="E24" s="367"/>
      <c r="F24" s="368"/>
      <c r="G24" s="91" t="s">
        <v>90</v>
      </c>
      <c r="H24" s="2" t="str">
        <f>'T1'!$I$16</f>
        <v>Só Colocação</v>
      </c>
      <c r="I24" s="100"/>
      <c r="J24" s="17"/>
      <c r="K24" s="17"/>
      <c r="L24" s="327">
        <v>406220</v>
      </c>
      <c r="M24" s="161"/>
      <c r="N24" s="3" t="str">
        <f>'T1'!$C$27</f>
        <v>unid.</v>
      </c>
      <c r="O24" s="328">
        <v>486.97</v>
      </c>
      <c r="P24" s="328"/>
      <c r="Q24" s="74">
        <f>SUM(O24*M24)</f>
        <v>0</v>
      </c>
      <c r="S24" s="116"/>
      <c r="U24" s="178">
        <v>22</v>
      </c>
      <c r="V24" s="187"/>
    </row>
    <row r="25" spans="1:23" ht="13.9" customHeight="1" x14ac:dyDescent="0.2">
      <c r="A25" s="33"/>
      <c r="B25" s="47"/>
      <c r="C25" s="5"/>
      <c r="D25" s="369"/>
      <c r="E25" s="370"/>
      <c r="F25" s="371"/>
      <c r="G25" s="83"/>
      <c r="H25" s="2"/>
      <c r="I25" s="100"/>
      <c r="J25" s="17"/>
      <c r="K25" s="17"/>
      <c r="L25" s="144"/>
      <c r="M25" s="4"/>
      <c r="N25" s="53"/>
      <c r="O25" s="139"/>
      <c r="P25" s="137"/>
      <c r="Q25" s="75"/>
      <c r="S25" s="116"/>
      <c r="U25" s="178">
        <v>23</v>
      </c>
      <c r="V25" s="188"/>
      <c r="W25" s="188"/>
    </row>
    <row r="26" spans="1:23" ht="13.9" customHeight="1" thickBot="1" x14ac:dyDescent="0.25">
      <c r="A26" s="33"/>
      <c r="B26" s="47"/>
      <c r="C26" s="2"/>
      <c r="D26" s="372"/>
      <c r="E26" s="373"/>
      <c r="F26" s="374"/>
      <c r="G26" s="91" t="s">
        <v>91</v>
      </c>
      <c r="H26" s="2" t="str">
        <f>'T1'!$G$1</f>
        <v>Produção e Colocação</v>
      </c>
      <c r="I26" s="100"/>
      <c r="J26" s="17"/>
      <c r="K26" s="17"/>
      <c r="L26" s="327">
        <v>406222</v>
      </c>
      <c r="M26" s="161"/>
      <c r="N26" s="3" t="str">
        <f>'T1'!$C$27</f>
        <v>unid.</v>
      </c>
      <c r="O26" s="338">
        <v>1428.89</v>
      </c>
      <c r="P26" s="338"/>
      <c r="Q26" s="74">
        <f>SUM(O26*M26)</f>
        <v>0</v>
      </c>
      <c r="S26" s="116"/>
      <c r="T26" s="189"/>
      <c r="U26" s="178">
        <v>24</v>
      </c>
      <c r="V26" s="187"/>
      <c r="W26" s="190"/>
    </row>
    <row r="27" spans="1:23" ht="13.9" customHeight="1" x14ac:dyDescent="0.2">
      <c r="A27" s="33"/>
      <c r="B27" s="47"/>
      <c r="C27" s="5"/>
      <c r="D27" s="105"/>
      <c r="J27" s="13"/>
      <c r="K27" s="17"/>
      <c r="L27" s="71"/>
      <c r="N27" s="37"/>
      <c r="O27" s="6"/>
      <c r="Q27" s="74"/>
      <c r="S27" s="116"/>
      <c r="U27" s="178">
        <v>25</v>
      </c>
      <c r="V27" s="188"/>
      <c r="W27" s="190"/>
    </row>
    <row r="28" spans="1:23" ht="13.9" customHeight="1" x14ac:dyDescent="0.2">
      <c r="A28" s="276"/>
      <c r="B28" s="104"/>
      <c r="C28" s="340" t="str">
        <f>'T1'!$K$1</f>
        <v>PENDÃO PARALELIPIPÉDICO</v>
      </c>
      <c r="D28" s="340"/>
      <c r="E28" s="340"/>
      <c r="F28" s="340"/>
      <c r="G28" s="340"/>
      <c r="H28" s="340"/>
      <c r="I28" s="340"/>
      <c r="J28" s="340"/>
      <c r="K28" s="340"/>
      <c r="L28" s="340"/>
      <c r="M28" s="340"/>
      <c r="N28" s="340"/>
      <c r="O28" s="340"/>
      <c r="P28" s="340"/>
      <c r="Q28" s="340"/>
      <c r="R28" s="78"/>
      <c r="S28" s="116"/>
      <c r="U28" s="178">
        <v>26</v>
      </c>
      <c r="V28" s="187"/>
    </row>
    <row r="29" spans="1:23" ht="13.9" customHeight="1" x14ac:dyDescent="0.2">
      <c r="A29" s="33"/>
      <c r="B29" s="47"/>
      <c r="C29" s="5"/>
      <c r="D29" s="106"/>
      <c r="E29" s="13"/>
      <c r="F29" s="18"/>
      <c r="G29" s="3"/>
      <c r="J29" s="11"/>
      <c r="K29" s="17"/>
      <c r="L29" s="71"/>
      <c r="M29" s="11"/>
      <c r="N29" s="11"/>
      <c r="O29" s="19"/>
      <c r="Q29" s="74"/>
      <c r="S29" s="116"/>
      <c r="T29" s="191"/>
      <c r="U29" s="178">
        <v>27</v>
      </c>
      <c r="V29" s="191"/>
      <c r="W29" s="191"/>
    </row>
    <row r="30" spans="1:23" ht="13.9" customHeight="1" thickBot="1" x14ac:dyDescent="0.25">
      <c r="A30" s="33"/>
      <c r="B30" s="47"/>
      <c r="C30" s="4"/>
      <c r="D30" s="366" t="str">
        <f>'T2'!$A$48</f>
        <v>2,90 Lg. x 1,45 Alt. 
x 2,90 Prof.</v>
      </c>
      <c r="E30" s="367"/>
      <c r="F30" s="368"/>
      <c r="G30" s="91" t="s">
        <v>90</v>
      </c>
      <c r="H30" s="2" t="str">
        <f>'T1'!$I$16</f>
        <v>Só Colocação</v>
      </c>
      <c r="I30" s="17"/>
      <c r="J30" s="17"/>
      <c r="K30" s="17"/>
      <c r="L30" s="326">
        <v>406223</v>
      </c>
      <c r="M30" s="161"/>
      <c r="N30" s="3" t="str">
        <f>'T1'!$C$27</f>
        <v>unid.</v>
      </c>
      <c r="O30" s="328">
        <v>486.97</v>
      </c>
      <c r="P30" s="328"/>
      <c r="Q30" s="74">
        <f>SUM(O30*M30)</f>
        <v>0</v>
      </c>
      <c r="S30" s="116"/>
      <c r="T30" s="189"/>
      <c r="U30" s="178">
        <v>28</v>
      </c>
      <c r="V30" s="187"/>
      <c r="W30" s="190"/>
    </row>
    <row r="31" spans="1:23" ht="13.9" customHeight="1" x14ac:dyDescent="0.2">
      <c r="A31" s="33"/>
      <c r="B31" s="47"/>
      <c r="C31" s="14"/>
      <c r="D31" s="369"/>
      <c r="E31" s="370"/>
      <c r="F31" s="371"/>
      <c r="G31" s="83"/>
      <c r="H31" s="3"/>
      <c r="I31" s="45"/>
      <c r="J31" s="4"/>
      <c r="K31" s="17"/>
      <c r="L31" s="146"/>
      <c r="M31" s="2"/>
      <c r="N31" s="93"/>
      <c r="O31" s="138"/>
      <c r="P31" s="137"/>
      <c r="Q31" s="75"/>
      <c r="S31" s="116"/>
      <c r="U31" s="178">
        <v>29</v>
      </c>
    </row>
    <row r="32" spans="1:23" ht="13.9" customHeight="1" thickBot="1" x14ac:dyDescent="0.25">
      <c r="A32" s="33"/>
      <c r="B32" s="47"/>
      <c r="C32" s="4"/>
      <c r="D32" s="372"/>
      <c r="E32" s="373"/>
      <c r="F32" s="374"/>
      <c r="G32" s="91" t="s">
        <v>91</v>
      </c>
      <c r="H32" s="2" t="str">
        <f>'T1'!$G$1</f>
        <v>Produção e Colocação</v>
      </c>
      <c r="I32" s="107"/>
      <c r="J32" s="17"/>
      <c r="K32" s="17"/>
      <c r="L32" s="145">
        <v>406226</v>
      </c>
      <c r="M32" s="161"/>
      <c r="N32" s="3" t="str">
        <f>'T1'!$C$27</f>
        <v>unid.</v>
      </c>
      <c r="O32" s="328">
        <v>1193.4100000000001</v>
      </c>
      <c r="P32" s="328"/>
      <c r="Q32" s="74">
        <f>SUM(O32*M32)</f>
        <v>0</v>
      </c>
      <c r="S32" s="116"/>
      <c r="U32" s="178">
        <v>30</v>
      </c>
    </row>
    <row r="33" spans="1:21" ht="13.9" customHeight="1" x14ac:dyDescent="0.2">
      <c r="A33" s="33"/>
      <c r="B33" s="47"/>
      <c r="C33" s="68"/>
      <c r="D33" s="108"/>
      <c r="E33" s="46"/>
      <c r="F33" s="17"/>
      <c r="G33" s="17"/>
      <c r="H33" s="3"/>
      <c r="I33" s="45"/>
      <c r="J33" s="4"/>
      <c r="K33" s="17"/>
      <c r="L33" s="145"/>
      <c r="M33" s="2"/>
      <c r="N33" s="93"/>
      <c r="O33" s="138"/>
      <c r="P33" s="137"/>
      <c r="Q33" s="75"/>
      <c r="S33" s="116"/>
      <c r="U33" s="178">
        <v>31</v>
      </c>
    </row>
    <row r="34" spans="1:21" ht="13.9" customHeight="1" thickBot="1" x14ac:dyDescent="0.25">
      <c r="A34" s="33"/>
      <c r="B34" s="47"/>
      <c r="C34" s="14"/>
      <c r="D34" s="366" t="str">
        <f>'T2'!$A$53</f>
        <v>2,90 Lg. x 1,45 Alt.
x 1,45 Prof.</v>
      </c>
      <c r="E34" s="367"/>
      <c r="F34" s="368"/>
      <c r="G34" s="91" t="s">
        <v>90</v>
      </c>
      <c r="H34" s="2" t="str">
        <f>'T1'!$I$16</f>
        <v>Só Colocação</v>
      </c>
      <c r="I34" s="17"/>
      <c r="J34" s="17"/>
      <c r="K34" s="17"/>
      <c r="L34" s="326">
        <v>406224</v>
      </c>
      <c r="M34" s="161"/>
      <c r="N34" s="3" t="str">
        <f>'T1'!$C$27</f>
        <v>unid.</v>
      </c>
      <c r="O34" s="328">
        <v>486.97</v>
      </c>
      <c r="P34" s="328"/>
      <c r="Q34" s="74">
        <f>SUM(O34*M34)</f>
        <v>0</v>
      </c>
      <c r="S34" s="116"/>
      <c r="U34" s="178">
        <v>32</v>
      </c>
    </row>
    <row r="35" spans="1:21" ht="13.9" customHeight="1" x14ac:dyDescent="0.2">
      <c r="A35" s="33"/>
      <c r="B35" s="47"/>
      <c r="C35" s="34"/>
      <c r="D35" s="369"/>
      <c r="E35" s="370"/>
      <c r="F35" s="371"/>
      <c r="G35" s="83"/>
      <c r="H35" s="3"/>
      <c r="I35" s="17"/>
      <c r="J35" s="17"/>
      <c r="L35" s="147"/>
      <c r="M35" s="30"/>
      <c r="N35" s="76"/>
      <c r="O35" s="140"/>
      <c r="P35" s="137"/>
      <c r="Q35" s="75"/>
      <c r="S35" s="116"/>
      <c r="U35" s="178">
        <v>33</v>
      </c>
    </row>
    <row r="36" spans="1:21" ht="13.9" customHeight="1" thickBot="1" x14ac:dyDescent="0.25">
      <c r="A36" s="33"/>
      <c r="B36" s="47"/>
      <c r="C36" s="14"/>
      <c r="D36" s="372"/>
      <c r="E36" s="373"/>
      <c r="F36" s="374"/>
      <c r="G36" s="91" t="s">
        <v>91</v>
      </c>
      <c r="H36" s="2" t="str">
        <f>'T1'!$G$1</f>
        <v>Produção e Colocação</v>
      </c>
      <c r="I36" s="17"/>
      <c r="J36" s="17"/>
      <c r="K36" s="17"/>
      <c r="L36" s="145">
        <v>406225</v>
      </c>
      <c r="M36" s="161"/>
      <c r="N36" s="3" t="str">
        <f>'T1'!$C$27</f>
        <v>unid.</v>
      </c>
      <c r="O36" s="338">
        <v>840.19</v>
      </c>
      <c r="P36" s="338"/>
      <c r="Q36" s="74">
        <f>SUM(O36*M36)</f>
        <v>0</v>
      </c>
      <c r="S36" s="116"/>
      <c r="U36" s="178">
        <v>34</v>
      </c>
    </row>
    <row r="37" spans="1:21" ht="13.9" customHeight="1" x14ac:dyDescent="0.2">
      <c r="A37" s="33"/>
      <c r="B37" s="47"/>
      <c r="C37" s="5"/>
      <c r="D37" s="13"/>
      <c r="F37" s="18"/>
      <c r="G37" s="3"/>
      <c r="J37" s="17"/>
      <c r="L37" s="11"/>
      <c r="M37" s="7"/>
      <c r="O37" s="4"/>
      <c r="Q37" s="75"/>
      <c r="S37" s="116"/>
      <c r="U37" s="178">
        <v>35</v>
      </c>
    </row>
    <row r="38" spans="1:21" ht="13.9" customHeight="1" x14ac:dyDescent="0.2">
      <c r="A38" s="33"/>
      <c r="B38" s="77"/>
      <c r="C38" s="340" t="str">
        <f>'T1'!$E$6</f>
        <v xml:space="preserve">PENDÃO 1 FACE </v>
      </c>
      <c r="D38" s="340"/>
      <c r="E38" s="340"/>
      <c r="F38" s="340"/>
      <c r="G38" s="340"/>
      <c r="H38" s="340"/>
      <c r="I38" s="340"/>
      <c r="J38" s="340"/>
      <c r="K38" s="340"/>
      <c r="L38" s="340"/>
      <c r="M38" s="340"/>
      <c r="N38" s="340"/>
      <c r="O38" s="340"/>
      <c r="P38" s="340"/>
      <c r="Q38" s="340"/>
      <c r="R38" s="78"/>
      <c r="S38" s="116"/>
      <c r="U38" s="178">
        <v>36</v>
      </c>
    </row>
    <row r="39" spans="1:21" ht="13.9" customHeight="1" x14ac:dyDescent="0.2">
      <c r="A39" s="273"/>
      <c r="C39" s="8"/>
      <c r="D39" s="9"/>
      <c r="E39" s="9"/>
      <c r="F39" s="61"/>
      <c r="G39" s="56"/>
      <c r="H39" s="40"/>
      <c r="I39" s="40"/>
      <c r="J39" s="10"/>
      <c r="K39" s="69"/>
      <c r="L39" s="10"/>
      <c r="O39" s="35"/>
      <c r="Q39" s="44"/>
      <c r="S39" s="116"/>
      <c r="U39" s="178">
        <v>37</v>
      </c>
    </row>
    <row r="40" spans="1:21" ht="13.9" customHeight="1" thickBot="1" x14ac:dyDescent="0.25">
      <c r="A40" s="33"/>
      <c r="B40" s="47"/>
      <c r="C40" s="13"/>
      <c r="D40" s="329" t="str">
        <f>'T1'!$I$11</f>
        <v>1,45 Lg. x 2,90 Alt.</v>
      </c>
      <c r="E40" s="330"/>
      <c r="F40" s="331"/>
      <c r="G40" s="91" t="s">
        <v>90</v>
      </c>
      <c r="H40" s="2" t="str">
        <f>'T1'!$I$16</f>
        <v>Só Colocação</v>
      </c>
      <c r="I40" s="17"/>
      <c r="J40" s="3"/>
      <c r="L40" s="327">
        <v>406213</v>
      </c>
      <c r="M40" s="161"/>
      <c r="N40" s="3" t="str">
        <f>'T1'!$C$27</f>
        <v>unid.</v>
      </c>
      <c r="O40" s="339">
        <v>243.49</v>
      </c>
      <c r="P40" s="339"/>
      <c r="Q40" s="74">
        <f>SUM(O40*M40)</f>
        <v>0</v>
      </c>
      <c r="S40" s="116"/>
      <c r="U40" s="178">
        <v>38</v>
      </c>
    </row>
    <row r="41" spans="1:21" ht="13.9" customHeight="1" x14ac:dyDescent="0.2">
      <c r="A41" s="33"/>
      <c r="B41" s="47"/>
      <c r="C41" s="2"/>
      <c r="D41" s="332"/>
      <c r="E41" s="333"/>
      <c r="F41" s="334"/>
      <c r="G41" s="83"/>
      <c r="H41" s="17"/>
      <c r="I41" s="18"/>
      <c r="J41" s="3"/>
      <c r="L41" s="144"/>
      <c r="M41" s="109"/>
      <c r="N41" s="11"/>
      <c r="O41" s="138"/>
      <c r="P41" s="137"/>
      <c r="Q41" s="75"/>
      <c r="S41" s="116"/>
      <c r="U41" s="178">
        <v>39</v>
      </c>
    </row>
    <row r="42" spans="1:21" ht="13.9" customHeight="1" thickBot="1" x14ac:dyDescent="0.25">
      <c r="A42" s="33"/>
      <c r="B42" s="47"/>
      <c r="C42" s="110"/>
      <c r="D42" s="335"/>
      <c r="E42" s="336"/>
      <c r="F42" s="337"/>
      <c r="G42" s="91" t="s">
        <v>91</v>
      </c>
      <c r="H42" s="2" t="str">
        <f>'T1'!$G$1</f>
        <v>Produção e Colocação</v>
      </c>
      <c r="I42" s="63"/>
      <c r="J42" s="100"/>
      <c r="L42" s="327">
        <v>406214</v>
      </c>
      <c r="M42" s="161"/>
      <c r="N42" s="3" t="str">
        <f>'T1'!$C$27</f>
        <v>unid.</v>
      </c>
      <c r="O42" s="339">
        <v>361.23</v>
      </c>
      <c r="P42" s="339"/>
      <c r="Q42" s="74">
        <f>SUM(O42*M42)</f>
        <v>0</v>
      </c>
      <c r="S42" s="116"/>
      <c r="U42" s="178">
        <v>40</v>
      </c>
    </row>
    <row r="43" spans="1:21" ht="13.9" customHeight="1" x14ac:dyDescent="0.2">
      <c r="A43" s="33"/>
      <c r="B43" s="47"/>
      <c r="C43" s="43"/>
      <c r="D43" s="43"/>
      <c r="E43" s="111"/>
      <c r="F43" s="44"/>
      <c r="G43" s="17"/>
      <c r="H43" s="57"/>
      <c r="I43" s="44"/>
      <c r="J43" s="44"/>
      <c r="L43" s="148"/>
      <c r="M43" s="44"/>
      <c r="N43" s="57"/>
      <c r="O43" s="141"/>
      <c r="P43" s="137"/>
      <c r="Q43" s="75"/>
      <c r="S43" s="116"/>
      <c r="U43" s="178">
        <v>41</v>
      </c>
    </row>
    <row r="44" spans="1:21" ht="13.9" customHeight="1" thickBot="1" x14ac:dyDescent="0.25">
      <c r="A44" s="33"/>
      <c r="B44" s="47"/>
      <c r="C44" s="13"/>
      <c r="D44" s="329" t="str">
        <f>'T1'!$I$6</f>
        <v>2,90 Lg. x 2,90 Alt.</v>
      </c>
      <c r="E44" s="330"/>
      <c r="F44" s="331"/>
      <c r="G44" s="91" t="s">
        <v>90</v>
      </c>
      <c r="H44" s="2" t="str">
        <f>'T1'!$I$16</f>
        <v>Só Colocação</v>
      </c>
      <c r="I44" s="107"/>
      <c r="J44" s="4"/>
      <c r="L44" s="327">
        <v>406211</v>
      </c>
      <c r="M44" s="161"/>
      <c r="N44" s="3" t="str">
        <f>'T1'!$C$27</f>
        <v>unid.</v>
      </c>
      <c r="O44" s="339">
        <v>243.49</v>
      </c>
      <c r="P44" s="339"/>
      <c r="Q44" s="74">
        <f>SUM(O44*M44)</f>
        <v>0</v>
      </c>
      <c r="S44" s="116"/>
      <c r="U44" s="178">
        <v>42</v>
      </c>
    </row>
    <row r="45" spans="1:21" ht="13.9" customHeight="1" x14ac:dyDescent="0.2">
      <c r="A45" s="33"/>
      <c r="B45" s="47"/>
      <c r="C45" s="5"/>
      <c r="D45" s="332"/>
      <c r="E45" s="333"/>
      <c r="F45" s="334"/>
      <c r="G45" s="83"/>
      <c r="H45" s="17"/>
      <c r="I45" s="17"/>
      <c r="J45" s="4"/>
      <c r="L45" s="144"/>
      <c r="M45" s="7"/>
      <c r="N45" s="11"/>
      <c r="O45" s="138"/>
      <c r="P45" s="137"/>
      <c r="Q45" s="75"/>
      <c r="S45" s="116"/>
      <c r="U45" s="178">
        <v>43</v>
      </c>
    </row>
    <row r="46" spans="1:21" ht="13.9" customHeight="1" thickBot="1" x14ac:dyDescent="0.25">
      <c r="A46" s="33"/>
      <c r="B46" s="47"/>
      <c r="C46" s="2"/>
      <c r="D46" s="335"/>
      <c r="E46" s="336"/>
      <c r="F46" s="337"/>
      <c r="G46" s="91" t="s">
        <v>91</v>
      </c>
      <c r="H46" s="2" t="str">
        <f>'T1'!$G$1</f>
        <v>Produção e Colocação</v>
      </c>
      <c r="I46" s="107"/>
      <c r="J46" s="4"/>
      <c r="L46" s="327">
        <v>406212</v>
      </c>
      <c r="M46" s="161"/>
      <c r="N46" s="3" t="str">
        <f>'T1'!$C$27</f>
        <v>unid.</v>
      </c>
      <c r="O46" s="328">
        <v>478.97</v>
      </c>
      <c r="P46" s="328"/>
      <c r="Q46" s="74">
        <f>SUM(O46*M46)</f>
        <v>0</v>
      </c>
      <c r="S46" s="116"/>
      <c r="U46" s="178">
        <v>44</v>
      </c>
    </row>
    <row r="47" spans="1:21" ht="13.9" customHeight="1" x14ac:dyDescent="0.2">
      <c r="A47" s="33"/>
      <c r="B47" s="47"/>
      <c r="C47" s="13"/>
      <c r="D47" s="2"/>
      <c r="F47" s="63"/>
      <c r="G47" s="100"/>
      <c r="H47" s="107"/>
      <c r="I47" s="107"/>
      <c r="J47" s="107"/>
      <c r="L47" s="112"/>
      <c r="M47" s="107"/>
      <c r="N47" s="107"/>
      <c r="O47" s="107"/>
      <c r="Q47" s="113"/>
      <c r="S47" s="116"/>
      <c r="U47" s="178">
        <v>45</v>
      </c>
    </row>
    <row r="48" spans="1:21" ht="13.9" customHeight="1" x14ac:dyDescent="0.2">
      <c r="A48" s="33"/>
      <c r="B48" s="77"/>
      <c r="C48" s="340" t="str">
        <f>'T1'!$G$16</f>
        <v>PENDÃO DUPLA FACE</v>
      </c>
      <c r="D48" s="340"/>
      <c r="E48" s="340"/>
      <c r="F48" s="340"/>
      <c r="G48" s="340"/>
      <c r="H48" s="340"/>
      <c r="I48" s="340"/>
      <c r="J48" s="340"/>
      <c r="K48" s="340"/>
      <c r="L48" s="340"/>
      <c r="M48" s="340"/>
      <c r="N48" s="340"/>
      <c r="O48" s="340"/>
      <c r="P48" s="340"/>
      <c r="Q48" s="340"/>
      <c r="R48" s="78"/>
      <c r="S48" s="116"/>
      <c r="U48" s="178">
        <v>46</v>
      </c>
    </row>
    <row r="49" spans="1:26" ht="13.9" customHeight="1" x14ac:dyDescent="0.2">
      <c r="A49" s="33"/>
      <c r="B49" s="47"/>
      <c r="C49" s="5"/>
      <c r="D49" s="34"/>
      <c r="F49" s="12"/>
      <c r="G49" s="35"/>
      <c r="J49" s="11"/>
      <c r="L49" s="72"/>
      <c r="Q49" s="75"/>
      <c r="S49" s="116"/>
      <c r="U49" s="178">
        <v>47</v>
      </c>
    </row>
    <row r="50" spans="1:26" ht="13.9" customHeight="1" thickBot="1" x14ac:dyDescent="0.25">
      <c r="A50" s="33"/>
      <c r="B50" s="47"/>
      <c r="C50" s="13"/>
      <c r="D50" s="329" t="str">
        <f>'T1'!$I$11</f>
        <v>1,45 Lg. x 2,90 Alt.</v>
      </c>
      <c r="E50" s="330"/>
      <c r="F50" s="331"/>
      <c r="G50" s="91" t="s">
        <v>90</v>
      </c>
      <c r="H50" s="2" t="str">
        <f>'T1'!$I$16</f>
        <v>Só Colocação</v>
      </c>
      <c r="I50" s="17"/>
      <c r="J50" s="17"/>
      <c r="L50" s="326">
        <v>406216</v>
      </c>
      <c r="M50" s="161"/>
      <c r="N50" s="3" t="str">
        <f>'T1'!$C$27</f>
        <v>unid.</v>
      </c>
      <c r="O50" s="328">
        <v>243.49</v>
      </c>
      <c r="P50" s="328"/>
      <c r="Q50" s="74">
        <f>SUM(O50*M50)</f>
        <v>0</v>
      </c>
      <c r="S50" s="116"/>
      <c r="U50" s="178">
        <v>48</v>
      </c>
    </row>
    <row r="51" spans="1:26" ht="13.9" customHeight="1" x14ac:dyDescent="0.2">
      <c r="A51" s="33"/>
      <c r="B51" s="47"/>
      <c r="C51" s="2"/>
      <c r="D51" s="332"/>
      <c r="E51" s="333"/>
      <c r="F51" s="334"/>
      <c r="G51" s="83"/>
      <c r="H51" s="3"/>
      <c r="I51" s="17"/>
      <c r="J51" s="17"/>
      <c r="L51" s="149"/>
      <c r="M51" s="30"/>
      <c r="N51" s="16"/>
      <c r="O51" s="138"/>
      <c r="P51" s="137"/>
      <c r="Q51" s="75"/>
      <c r="S51" s="116"/>
      <c r="U51" s="178">
        <v>49</v>
      </c>
    </row>
    <row r="52" spans="1:26" ht="13.9" customHeight="1" thickBot="1" x14ac:dyDescent="0.25">
      <c r="A52" s="273"/>
      <c r="C52" s="2"/>
      <c r="D52" s="335"/>
      <c r="E52" s="336"/>
      <c r="F52" s="337"/>
      <c r="G52" s="91" t="s">
        <v>91</v>
      </c>
      <c r="H52" s="2" t="str">
        <f>'T1'!$G$1</f>
        <v>Produção e Colocação</v>
      </c>
      <c r="I52" s="17"/>
      <c r="J52" s="17"/>
      <c r="L52" s="326">
        <v>406218</v>
      </c>
      <c r="M52" s="161"/>
      <c r="N52" s="3" t="str">
        <f>'T1'!$C$27</f>
        <v>unid.</v>
      </c>
      <c r="O52" s="328">
        <v>478.97</v>
      </c>
      <c r="P52" s="328"/>
      <c r="Q52" s="74">
        <f>SUM(O52*M52)</f>
        <v>0</v>
      </c>
      <c r="S52" s="116"/>
      <c r="U52" s="192">
        <v>50</v>
      </c>
    </row>
    <row r="53" spans="1:26" ht="13.9" customHeight="1" x14ac:dyDescent="0.2">
      <c r="A53" s="33"/>
      <c r="B53" s="47"/>
      <c r="C53" s="43"/>
      <c r="D53" s="43"/>
      <c r="F53" s="44"/>
      <c r="G53" s="17"/>
      <c r="H53" s="57"/>
      <c r="I53" s="44"/>
      <c r="J53" s="44"/>
      <c r="L53" s="148"/>
      <c r="M53" s="44"/>
      <c r="N53" s="57"/>
      <c r="O53" s="141"/>
      <c r="P53" s="137"/>
      <c r="Q53" s="44"/>
      <c r="S53" s="116"/>
    </row>
    <row r="54" spans="1:26" ht="13.9" customHeight="1" thickBot="1" x14ac:dyDescent="0.25">
      <c r="A54" s="33"/>
      <c r="B54" s="47"/>
      <c r="C54" s="13"/>
      <c r="D54" s="329" t="str">
        <f>'T1'!$I$6</f>
        <v>2,90 Lg. x 2,90 Alt.</v>
      </c>
      <c r="E54" s="330"/>
      <c r="F54" s="331"/>
      <c r="G54" s="91" t="s">
        <v>90</v>
      </c>
      <c r="H54" s="2" t="str">
        <f>'T1'!$I$16</f>
        <v>Só Colocação</v>
      </c>
      <c r="I54" s="17"/>
      <c r="J54" s="17"/>
      <c r="L54" s="326">
        <v>406215</v>
      </c>
      <c r="M54" s="161"/>
      <c r="N54" s="3" t="str">
        <f>'T1'!$C$27</f>
        <v>unid.</v>
      </c>
      <c r="O54" s="328">
        <v>243.49</v>
      </c>
      <c r="P54" s="328"/>
      <c r="Q54" s="74">
        <f>SUM(O54*M54)</f>
        <v>0</v>
      </c>
      <c r="S54" s="116"/>
    </row>
    <row r="55" spans="1:26" ht="13.9" customHeight="1" x14ac:dyDescent="0.2">
      <c r="A55" s="33"/>
      <c r="B55" s="47"/>
      <c r="C55" s="5"/>
      <c r="D55" s="332"/>
      <c r="E55" s="333"/>
      <c r="F55" s="334"/>
      <c r="G55" s="83"/>
      <c r="H55" s="3"/>
      <c r="I55" s="17"/>
      <c r="J55" s="17"/>
      <c r="L55" s="144"/>
      <c r="N55" s="93"/>
      <c r="O55" s="138"/>
      <c r="P55" s="137"/>
      <c r="Q55" s="75"/>
      <c r="S55" s="116"/>
    </row>
    <row r="56" spans="1:26" ht="13.9" customHeight="1" thickBot="1" x14ac:dyDescent="0.25">
      <c r="A56" s="273"/>
      <c r="C56" s="2"/>
      <c r="D56" s="335"/>
      <c r="E56" s="336"/>
      <c r="F56" s="337"/>
      <c r="G56" s="91" t="s">
        <v>91</v>
      </c>
      <c r="H56" s="2" t="str">
        <f>'T1'!$G$1</f>
        <v>Produção e Colocação</v>
      </c>
      <c r="I56" s="17"/>
      <c r="J56" s="17"/>
      <c r="L56" s="326">
        <v>406217</v>
      </c>
      <c r="M56" s="161"/>
      <c r="N56" s="3" t="str">
        <f>'T1'!$C$27</f>
        <v>unid.</v>
      </c>
      <c r="O56" s="328">
        <v>714.45</v>
      </c>
      <c r="P56" s="328"/>
      <c r="Q56" s="74">
        <f>SUM(O56*M56)</f>
        <v>0</v>
      </c>
      <c r="S56" s="116"/>
    </row>
    <row r="57" spans="1:26" ht="11.25" customHeight="1" thickBot="1" x14ac:dyDescent="0.25">
      <c r="A57" s="277"/>
      <c r="B57" s="239"/>
      <c r="C57" s="240"/>
      <c r="D57" s="241"/>
      <c r="E57" s="223"/>
      <c r="F57" s="242"/>
      <c r="G57" s="243"/>
      <c r="H57" s="244"/>
      <c r="I57" s="244"/>
      <c r="J57" s="244"/>
      <c r="K57" s="245"/>
      <c r="L57" s="246"/>
      <c r="M57" s="244"/>
      <c r="N57" s="244"/>
      <c r="O57" s="244"/>
      <c r="P57" s="223"/>
      <c r="Q57" s="247"/>
      <c r="R57" s="223"/>
      <c r="S57" s="278"/>
    </row>
    <row r="58" spans="1:26" ht="13.9" customHeight="1" x14ac:dyDescent="0.2">
      <c r="A58" s="279"/>
      <c r="B58" s="231"/>
      <c r="C58" s="232"/>
      <c r="D58" s="233"/>
      <c r="E58" s="227"/>
      <c r="F58" s="254"/>
      <c r="G58" s="234"/>
      <c r="H58" s="235"/>
      <c r="I58" s="235"/>
      <c r="J58" s="235"/>
      <c r="K58" s="236"/>
      <c r="L58" s="237"/>
      <c r="M58" s="235"/>
      <c r="N58" s="235"/>
      <c r="O58" s="235"/>
      <c r="P58" s="227"/>
      <c r="Q58" s="238" t="s">
        <v>201</v>
      </c>
      <c r="R58" s="227"/>
      <c r="S58" s="280"/>
    </row>
    <row r="59" spans="1:26" ht="13.9" customHeight="1" x14ac:dyDescent="0.2">
      <c r="A59" s="33"/>
      <c r="B59" s="47"/>
      <c r="C59" s="31" t="str">
        <f>'T1'!$K$16</f>
        <v>Nome da Empresa Expositora:</v>
      </c>
      <c r="F59" s="17"/>
      <c r="G59" s="424">
        <f>$G$11</f>
        <v>0</v>
      </c>
      <c r="H59" s="424"/>
      <c r="I59" s="424"/>
      <c r="J59" s="424"/>
      <c r="K59" s="424"/>
      <c r="L59" s="424"/>
      <c r="M59" s="424"/>
      <c r="N59" s="424"/>
      <c r="O59" s="424"/>
      <c r="P59" s="424"/>
      <c r="Q59" s="424"/>
      <c r="S59" s="116"/>
    </row>
    <row r="60" spans="1:26" ht="13.9" customHeight="1" thickBot="1" x14ac:dyDescent="0.25">
      <c r="A60" s="277"/>
      <c r="B60" s="239"/>
      <c r="C60" s="240"/>
      <c r="D60" s="241"/>
      <c r="E60" s="223"/>
      <c r="F60" s="242"/>
      <c r="G60" s="243"/>
      <c r="H60" s="244"/>
      <c r="I60" s="244"/>
      <c r="J60" s="244"/>
      <c r="K60" s="245"/>
      <c r="L60" s="246"/>
      <c r="M60" s="244"/>
      <c r="N60" s="244"/>
      <c r="O60" s="244"/>
      <c r="P60" s="223"/>
      <c r="Q60" s="247"/>
      <c r="R60" s="223"/>
      <c r="S60" s="278"/>
      <c r="T60" s="193"/>
    </row>
    <row r="61" spans="1:26" s="22" customFormat="1" ht="13.9" customHeight="1" x14ac:dyDescent="0.2">
      <c r="A61" s="33"/>
      <c r="B61" s="47"/>
      <c r="C61" s="13"/>
      <c r="D61" s="2"/>
      <c r="E61" s="17"/>
      <c r="F61" s="63"/>
      <c r="G61" s="100"/>
      <c r="H61" s="107"/>
      <c r="I61" s="107"/>
      <c r="J61" s="107"/>
      <c r="K61" s="72"/>
      <c r="L61" s="112"/>
      <c r="M61" s="107"/>
      <c r="N61" s="107"/>
      <c r="O61" s="107"/>
      <c r="P61" s="17"/>
      <c r="Q61" s="113"/>
      <c r="R61" s="17"/>
      <c r="S61" s="116"/>
      <c r="T61" s="177"/>
      <c r="U61" s="67"/>
      <c r="V61" s="177"/>
      <c r="W61" s="177"/>
      <c r="X61" s="177"/>
      <c r="Y61" s="177"/>
      <c r="Z61" s="13"/>
    </row>
    <row r="62" spans="1:26" s="21" customFormat="1" ht="13.9" customHeight="1" x14ac:dyDescent="0.2">
      <c r="A62" s="33"/>
      <c r="B62" s="47"/>
      <c r="C62" s="5"/>
      <c r="D62" s="15"/>
      <c r="E62" s="17"/>
      <c r="F62" s="64"/>
      <c r="G62" s="58"/>
      <c r="H62" s="17"/>
      <c r="I62" s="17"/>
      <c r="J62" s="16"/>
      <c r="K62" s="72"/>
      <c r="L62" s="72"/>
      <c r="M62" s="35" t="str">
        <f>'T1'!$E$21</f>
        <v>Quant.</v>
      </c>
      <c r="N62" s="17"/>
      <c r="O62" s="345" t="s">
        <v>6</v>
      </c>
      <c r="P62" s="345"/>
      <c r="Q62" s="12" t="str">
        <f>'T1'!$E$16</f>
        <v>Valor</v>
      </c>
      <c r="R62" s="17"/>
      <c r="S62" s="116"/>
      <c r="T62" s="194"/>
      <c r="U62" s="67"/>
      <c r="V62" s="194"/>
      <c r="W62" s="194"/>
      <c r="X62" s="194"/>
      <c r="Y62" s="194"/>
      <c r="Z62" s="110"/>
    </row>
    <row r="63" spans="1:26" s="21" customFormat="1" ht="13.9" customHeight="1" x14ac:dyDescent="0.2">
      <c r="A63" s="33"/>
      <c r="B63" s="77"/>
      <c r="C63" s="340" t="str">
        <f>'T1'!$G$6</f>
        <v>PENDÃO TRIANGULAR</v>
      </c>
      <c r="D63" s="340"/>
      <c r="E63" s="340"/>
      <c r="F63" s="340"/>
      <c r="G63" s="340"/>
      <c r="H63" s="340"/>
      <c r="I63" s="340"/>
      <c r="J63" s="340"/>
      <c r="K63" s="340"/>
      <c r="L63" s="340"/>
      <c r="M63" s="340"/>
      <c r="N63" s="340"/>
      <c r="O63" s="340"/>
      <c r="P63" s="340"/>
      <c r="Q63" s="340"/>
      <c r="R63" s="78"/>
      <c r="S63" s="116"/>
      <c r="T63" s="194"/>
      <c r="U63" s="67"/>
      <c r="V63" s="194"/>
      <c r="W63" s="194"/>
      <c r="X63" s="194"/>
      <c r="Y63" s="194"/>
      <c r="Z63" s="110"/>
    </row>
    <row r="64" spans="1:26" s="21" customFormat="1" ht="13.9" customHeight="1" x14ac:dyDescent="0.2">
      <c r="A64" s="33"/>
      <c r="B64" s="47"/>
      <c r="C64" s="5"/>
      <c r="D64" s="13"/>
      <c r="E64" s="17"/>
      <c r="F64" s="18"/>
      <c r="G64" s="3"/>
      <c r="H64" s="11"/>
      <c r="I64" s="11"/>
      <c r="J64" s="17"/>
      <c r="K64" s="17"/>
      <c r="L64" s="72"/>
      <c r="M64" s="17"/>
      <c r="N64" s="11"/>
      <c r="O64" s="4"/>
      <c r="P64" s="17"/>
      <c r="Q64" s="75"/>
      <c r="R64" s="17"/>
      <c r="S64" s="116"/>
      <c r="T64" s="194"/>
      <c r="U64" s="67"/>
      <c r="V64" s="194"/>
      <c r="W64" s="194"/>
      <c r="X64" s="194"/>
      <c r="Y64" s="194"/>
      <c r="Z64" s="110"/>
    </row>
    <row r="65" spans="1:26" s="21" customFormat="1" ht="13.9" customHeight="1" thickBot="1" x14ac:dyDescent="0.25">
      <c r="A65" s="33"/>
      <c r="B65" s="47"/>
      <c r="C65" s="13"/>
      <c r="D65" s="329" t="str">
        <f>'T1'!$I$11</f>
        <v>1,45 Lg. x 2,90 Alt.</v>
      </c>
      <c r="E65" s="330"/>
      <c r="F65" s="331"/>
      <c r="G65" s="91" t="s">
        <v>90</v>
      </c>
      <c r="H65" s="2" t="str">
        <f>'T1'!$I$16</f>
        <v>Só Colocação</v>
      </c>
      <c r="I65" s="17"/>
      <c r="J65" s="17"/>
      <c r="K65" s="17"/>
      <c r="L65" s="326">
        <v>406228</v>
      </c>
      <c r="M65" s="161"/>
      <c r="N65" s="3" t="str">
        <f>'T1'!$C$27</f>
        <v>unid.</v>
      </c>
      <c r="O65" s="328">
        <v>365.23</v>
      </c>
      <c r="P65" s="328"/>
      <c r="Q65" s="74">
        <f>SUM(O65*M65)</f>
        <v>0</v>
      </c>
      <c r="R65" s="17"/>
      <c r="S65" s="116"/>
      <c r="T65" s="194"/>
      <c r="U65" s="67"/>
      <c r="V65" s="194"/>
      <c r="W65" s="194"/>
      <c r="X65" s="194"/>
      <c r="Y65" s="194"/>
      <c r="Z65" s="110"/>
    </row>
    <row r="66" spans="1:26" s="21" customFormat="1" ht="13.9" customHeight="1" x14ac:dyDescent="0.2">
      <c r="A66" s="33"/>
      <c r="B66" s="47"/>
      <c r="C66" s="2"/>
      <c r="D66" s="332"/>
      <c r="E66" s="333"/>
      <c r="F66" s="334"/>
      <c r="G66" s="83"/>
      <c r="H66" s="17"/>
      <c r="I66" s="41"/>
      <c r="J66" s="2"/>
      <c r="K66" s="17"/>
      <c r="L66" s="143"/>
      <c r="M66" s="2"/>
      <c r="N66" s="100"/>
      <c r="O66" s="142"/>
      <c r="P66" s="137"/>
      <c r="Q66" s="75"/>
      <c r="R66" s="17"/>
      <c r="S66" s="116"/>
      <c r="T66" s="194"/>
      <c r="U66" s="67"/>
      <c r="V66" s="194"/>
      <c r="W66" s="194"/>
      <c r="X66" s="194"/>
      <c r="Y66" s="194"/>
      <c r="Z66" s="110"/>
    </row>
    <row r="67" spans="1:26" s="21" customFormat="1" ht="13.9" customHeight="1" thickBot="1" x14ac:dyDescent="0.25">
      <c r="A67" s="33"/>
      <c r="B67" s="47"/>
      <c r="C67" s="34"/>
      <c r="D67" s="335"/>
      <c r="E67" s="336"/>
      <c r="F67" s="337"/>
      <c r="G67" s="91" t="s">
        <v>91</v>
      </c>
      <c r="H67" s="14" t="str">
        <f>'T1'!$G$1</f>
        <v>Produção e Colocação</v>
      </c>
      <c r="I67" s="30"/>
      <c r="J67" s="30"/>
      <c r="K67" s="72"/>
      <c r="L67" s="326">
        <v>406227</v>
      </c>
      <c r="M67" s="161"/>
      <c r="N67" s="3" t="str">
        <f>'T1'!$C$27</f>
        <v>unid.</v>
      </c>
      <c r="O67" s="328">
        <v>718.45</v>
      </c>
      <c r="P67" s="328"/>
      <c r="Q67" s="74">
        <f>SUM(O67*M67)</f>
        <v>0</v>
      </c>
      <c r="R67" s="17"/>
      <c r="S67" s="116"/>
      <c r="T67" s="194"/>
      <c r="U67" s="67"/>
      <c r="V67" s="194"/>
      <c r="W67" s="194"/>
      <c r="X67" s="194"/>
      <c r="Y67" s="194"/>
      <c r="Z67" s="110"/>
    </row>
    <row r="68" spans="1:26" s="21" customFormat="1" ht="13.9" customHeight="1" x14ac:dyDescent="0.2">
      <c r="A68" s="276"/>
      <c r="B68" s="48"/>
      <c r="C68" s="13"/>
      <c r="D68" s="13"/>
      <c r="E68" s="13"/>
      <c r="F68" s="18"/>
      <c r="G68" s="3"/>
      <c r="H68" s="107"/>
      <c r="I68" s="17"/>
      <c r="J68" s="17"/>
      <c r="K68" s="72"/>
      <c r="L68" s="17"/>
      <c r="M68" s="92"/>
      <c r="N68" s="17"/>
      <c r="O68" s="4"/>
      <c r="P68" s="17"/>
      <c r="Q68" s="114"/>
      <c r="R68" s="17"/>
      <c r="S68" s="116"/>
      <c r="T68" s="194"/>
      <c r="U68" s="67"/>
      <c r="V68" s="194"/>
      <c r="W68" s="194"/>
      <c r="X68" s="194"/>
      <c r="Y68" s="194"/>
      <c r="Z68" s="110"/>
    </row>
    <row r="69" spans="1:26" s="21" customFormat="1" ht="13.9" customHeight="1" x14ac:dyDescent="0.2">
      <c r="A69" s="276"/>
      <c r="B69" s="48"/>
      <c r="C69" s="13"/>
      <c r="D69" s="13"/>
      <c r="E69" s="13"/>
      <c r="F69" s="18"/>
      <c r="G69" s="3"/>
      <c r="H69" s="107"/>
      <c r="I69" s="17"/>
      <c r="J69" s="17"/>
      <c r="K69" s="72"/>
      <c r="L69" s="17"/>
      <c r="M69" s="92"/>
      <c r="N69" s="17"/>
      <c r="O69" s="4"/>
      <c r="P69" s="17"/>
      <c r="Q69" s="114"/>
      <c r="R69" s="17"/>
      <c r="S69" s="116"/>
      <c r="T69" s="194"/>
      <c r="U69" s="67"/>
      <c r="V69" s="194"/>
      <c r="W69" s="194"/>
      <c r="X69" s="194"/>
      <c r="Y69" s="194"/>
      <c r="Z69" s="110"/>
    </row>
    <row r="70" spans="1:26" s="28" customFormat="1" ht="13.9" customHeight="1" x14ac:dyDescent="0.2">
      <c r="A70" s="276"/>
      <c r="B70" s="48"/>
      <c r="C70" s="13"/>
      <c r="D70" s="13"/>
      <c r="E70" s="13"/>
      <c r="F70" s="18"/>
      <c r="G70" s="3"/>
      <c r="H70" s="107"/>
      <c r="I70" s="17"/>
      <c r="J70" s="17"/>
      <c r="K70" s="72"/>
      <c r="L70" s="17"/>
      <c r="M70" s="92"/>
      <c r="N70" s="17"/>
      <c r="O70" s="4"/>
      <c r="P70" s="17"/>
      <c r="Q70" s="114"/>
      <c r="R70" s="17"/>
      <c r="S70" s="116"/>
      <c r="T70" s="194"/>
      <c r="U70" s="67"/>
      <c r="V70" s="194"/>
      <c r="W70" s="194"/>
      <c r="X70" s="194"/>
      <c r="Y70" s="194"/>
      <c r="Z70" s="110"/>
    </row>
    <row r="71" spans="1:26" s="13" customFormat="1" ht="13.9" customHeight="1" x14ac:dyDescent="0.2">
      <c r="A71" s="276"/>
      <c r="C71" s="346" t="str">
        <f>'T2'!$A$18</f>
        <v>OS PENDÕES SÃO LOCALIZADOS DENTRO DO ESPAÇO DO STAND.  ALTURA MÁXIMA AO SOLO 6 METROS</v>
      </c>
      <c r="D71" s="346"/>
      <c r="E71" s="346"/>
      <c r="F71" s="346"/>
      <c r="G71" s="346"/>
      <c r="H71" s="346"/>
      <c r="I71" s="346"/>
      <c r="J71" s="346"/>
      <c r="K71" s="346"/>
      <c r="L71" s="346"/>
      <c r="M71" s="346"/>
      <c r="N71" s="346"/>
      <c r="O71" s="114"/>
      <c r="P71" s="114"/>
      <c r="Q71" s="114"/>
      <c r="R71" s="17"/>
      <c r="S71" s="116"/>
      <c r="T71" s="177"/>
      <c r="U71" s="67"/>
      <c r="V71" s="177"/>
      <c r="W71" s="177"/>
      <c r="X71" s="177"/>
      <c r="Y71" s="177"/>
    </row>
    <row r="72" spans="1:26" s="13" customFormat="1" ht="13.9" customHeight="1" x14ac:dyDescent="0.2">
      <c r="A72" s="79"/>
      <c r="B72" s="1"/>
      <c r="C72" s="122" t="s">
        <v>102</v>
      </c>
      <c r="D72" s="343" t="str">
        <f>'T2'!$A$28</f>
        <v>Para proceder a uma correcta montagem dos equipamentos/serviços, é imprescindível o envio do PLANO TÉCNICO, com indicação da localização pretendida.</v>
      </c>
      <c r="E72" s="343"/>
      <c r="F72" s="343"/>
      <c r="G72" s="343"/>
      <c r="H72" s="343"/>
      <c r="I72" s="343"/>
      <c r="J72" s="343"/>
      <c r="K72" s="343"/>
      <c r="L72" s="343"/>
      <c r="M72" s="343"/>
      <c r="N72" s="343"/>
      <c r="O72" s="343"/>
      <c r="P72" s="343"/>
      <c r="Q72" s="343"/>
      <c r="R72" s="1"/>
      <c r="S72" s="80"/>
      <c r="T72" s="177"/>
      <c r="U72" s="67"/>
      <c r="V72" s="177"/>
      <c r="W72" s="177"/>
      <c r="X72" s="177"/>
      <c r="Y72" s="177"/>
    </row>
    <row r="73" spans="1:26" s="1" customFormat="1" ht="13.9" customHeight="1" x14ac:dyDescent="0.2">
      <c r="A73" s="79"/>
      <c r="D73" s="343"/>
      <c r="E73" s="343"/>
      <c r="F73" s="343"/>
      <c r="G73" s="343"/>
      <c r="H73" s="343"/>
      <c r="I73" s="343"/>
      <c r="J73" s="343"/>
      <c r="K73" s="343"/>
      <c r="L73" s="343"/>
      <c r="M73" s="343"/>
      <c r="N73" s="343"/>
      <c r="O73" s="343"/>
      <c r="P73" s="343"/>
      <c r="Q73" s="343"/>
      <c r="S73" s="80"/>
      <c r="T73" s="195"/>
      <c r="U73" s="67"/>
      <c r="V73" s="196"/>
      <c r="W73" s="196"/>
      <c r="X73" s="196"/>
      <c r="Y73" s="196"/>
    </row>
    <row r="74" spans="1:26" s="1" customFormat="1" ht="13.9" customHeight="1" x14ac:dyDescent="0.2">
      <c r="A74" s="79"/>
      <c r="S74" s="80"/>
      <c r="T74" s="195"/>
      <c r="U74" s="67"/>
      <c r="V74" s="196"/>
      <c r="W74" s="196"/>
      <c r="X74" s="196"/>
      <c r="Y74" s="196"/>
    </row>
    <row r="75" spans="1:26" s="1" customFormat="1" ht="13.9" customHeight="1" x14ac:dyDescent="0.2">
      <c r="A75" s="79"/>
      <c r="S75" s="80"/>
      <c r="T75" s="195"/>
      <c r="U75" s="67"/>
      <c r="V75" s="196"/>
      <c r="W75" s="196"/>
      <c r="X75" s="196"/>
      <c r="Y75" s="196"/>
    </row>
    <row r="76" spans="1:26" ht="13.9" customHeight="1" x14ac:dyDescent="0.2">
      <c r="A76" s="79"/>
      <c r="B76" s="1"/>
      <c r="C76" s="344" t="str">
        <f>'T1'!$M$6</f>
        <v>SÓ COLOCAÇÃO</v>
      </c>
      <c r="D76" s="344"/>
      <c r="E76" s="344"/>
      <c r="F76" s="344"/>
      <c r="G76" s="344"/>
      <c r="H76" s="344"/>
      <c r="I76" s="344"/>
      <c r="J76" s="344"/>
      <c r="K76" s="229"/>
      <c r="L76" s="229"/>
      <c r="M76" s="229"/>
      <c r="N76" s="229"/>
      <c r="O76" s="1"/>
      <c r="P76" s="1"/>
      <c r="Q76" s="1"/>
      <c r="R76" s="1"/>
      <c r="S76" s="80"/>
    </row>
    <row r="77" spans="1:26" ht="13.9" customHeight="1" x14ac:dyDescent="0.2">
      <c r="A77" s="33"/>
      <c r="B77" s="1"/>
      <c r="C77" s="127" t="s">
        <v>90</v>
      </c>
      <c r="D77" s="422" t="str">
        <f>'T2'!$A$33</f>
        <v>Os pendões deverão ser entregues com baínhas ou ilhóses e tubos em alumínio ou estruturas adequadas, prontos a suspender. O peso não poderá exceder os 30Kg. 
Deverão ser entregues nas instalações da FIL até ao 1º dia de montagem.</v>
      </c>
      <c r="E77" s="422"/>
      <c r="F77" s="422"/>
      <c r="G77" s="422"/>
      <c r="H77" s="422"/>
      <c r="I77" s="422"/>
      <c r="J77" s="422"/>
      <c r="K77" s="422"/>
      <c r="L77" s="422"/>
      <c r="M77" s="422"/>
      <c r="N77" s="422"/>
      <c r="O77" s="422"/>
      <c r="P77" s="422"/>
      <c r="Q77" s="422"/>
      <c r="S77" s="116"/>
    </row>
    <row r="78" spans="1:26" ht="13.9" customHeight="1" x14ac:dyDescent="0.2">
      <c r="A78" s="33"/>
      <c r="B78" s="1"/>
      <c r="C78" s="127"/>
      <c r="D78" s="423"/>
      <c r="E78" s="423"/>
      <c r="F78" s="423"/>
      <c r="G78" s="423"/>
      <c r="H78" s="423"/>
      <c r="I78" s="423"/>
      <c r="J78" s="423"/>
      <c r="K78" s="423"/>
      <c r="L78" s="423"/>
      <c r="M78" s="423"/>
      <c r="N78" s="423"/>
      <c r="O78" s="423"/>
      <c r="P78" s="423"/>
      <c r="Q78" s="423"/>
      <c r="S78" s="116"/>
    </row>
    <row r="79" spans="1:26" ht="13.9" customHeight="1" x14ac:dyDescent="0.2">
      <c r="A79" s="33"/>
      <c r="B79" s="1"/>
      <c r="C79" s="126"/>
      <c r="D79" s="423"/>
      <c r="E79" s="423"/>
      <c r="F79" s="423"/>
      <c r="G79" s="423"/>
      <c r="H79" s="423"/>
      <c r="I79" s="423"/>
      <c r="J79" s="423"/>
      <c r="K79" s="423"/>
      <c r="L79" s="423"/>
      <c r="M79" s="423"/>
      <c r="N79" s="423"/>
      <c r="O79" s="423"/>
      <c r="P79" s="423"/>
      <c r="Q79" s="423"/>
      <c r="S79" s="116"/>
    </row>
    <row r="80" spans="1:26" ht="13.9" customHeight="1" x14ac:dyDescent="0.2">
      <c r="A80" s="33"/>
      <c r="B80" s="1"/>
      <c r="C80" s="126"/>
      <c r="D80" s="125"/>
      <c r="E80" s="125"/>
      <c r="F80" s="125"/>
      <c r="G80" s="125"/>
      <c r="H80" s="125"/>
      <c r="I80" s="125"/>
      <c r="J80" s="125"/>
      <c r="K80" s="125"/>
      <c r="L80" s="125"/>
      <c r="M80" s="125"/>
      <c r="N80" s="125"/>
      <c r="O80" s="125"/>
      <c r="P80" s="125"/>
      <c r="Q80" s="125"/>
      <c r="S80" s="116"/>
    </row>
    <row r="81" spans="1:19" ht="13.9" customHeight="1" x14ac:dyDescent="0.2">
      <c r="A81" s="33"/>
      <c r="B81" s="1"/>
      <c r="C81" s="344" t="str">
        <f>'T1'!$M$16</f>
        <v>ARTES FINAIS</v>
      </c>
      <c r="D81" s="344"/>
      <c r="E81" s="344"/>
      <c r="F81" s="344"/>
      <c r="G81" s="344"/>
      <c r="H81" s="344"/>
      <c r="I81" s="344"/>
      <c r="J81" s="344"/>
      <c r="K81" s="230"/>
      <c r="L81" s="230"/>
      <c r="M81" s="230"/>
      <c r="N81" s="230"/>
      <c r="O81" s="2"/>
      <c r="P81" s="2"/>
      <c r="Q81" s="2"/>
      <c r="S81" s="116"/>
    </row>
    <row r="82" spans="1:19" ht="13.9" customHeight="1" x14ac:dyDescent="0.2">
      <c r="A82" s="33"/>
      <c r="B82" s="1"/>
      <c r="C82" s="127" t="s">
        <v>91</v>
      </c>
      <c r="D82" s="132" t="str">
        <f>'T2'!$A$38</f>
        <v xml:space="preserve">As imagens devem ser enviadas até   </v>
      </c>
      <c r="E82" s="132"/>
      <c r="F82" s="132"/>
      <c r="G82" s="132"/>
      <c r="H82" s="395">
        <f>'T1'!$C$8</f>
        <v>45597</v>
      </c>
      <c r="I82" s="395"/>
      <c r="J82" s="102" t="str">
        <f>'T1'!$C$22</f>
        <v>para:</v>
      </c>
      <c r="K82" s="394" t="s">
        <v>96</v>
      </c>
      <c r="L82" s="394"/>
      <c r="M82" s="1"/>
      <c r="N82" s="1"/>
      <c r="O82" s="1"/>
      <c r="P82" s="2"/>
      <c r="Q82" s="2"/>
      <c r="R82" s="22"/>
      <c r="S82" s="116"/>
    </row>
    <row r="83" spans="1:19" ht="13.9" customHeight="1" x14ac:dyDescent="0.2">
      <c r="A83" s="33"/>
      <c r="B83" s="126"/>
      <c r="C83" s="1"/>
      <c r="D83" s="393" t="str">
        <f>'T2'!$A$43</f>
        <v>IMAGENS PARA PRODUÇÃO E APLICAÇÃO devem ser enviadas em formato digital, preferencialmente em .PDF, .TIFF ou .JPEG, com uma resolução mínima de 72 dpi’s ao tamanho natural (1:1), com as fontes convertidas em curvas.</v>
      </c>
      <c r="E83" s="393"/>
      <c r="F83" s="393"/>
      <c r="G83" s="393"/>
      <c r="H83" s="393"/>
      <c r="I83" s="393"/>
      <c r="J83" s="393"/>
      <c r="K83" s="393"/>
      <c r="L83" s="393"/>
      <c r="M83" s="393"/>
      <c r="N83" s="393"/>
      <c r="O83" s="393"/>
      <c r="P83" s="393"/>
      <c r="Q83" s="393"/>
      <c r="R83" s="22"/>
      <c r="S83" s="116"/>
    </row>
    <row r="84" spans="1:19" ht="13.9" customHeight="1" x14ac:dyDescent="0.2">
      <c r="A84" s="33"/>
      <c r="B84" s="126"/>
      <c r="C84" s="2"/>
      <c r="D84" s="393"/>
      <c r="E84" s="393"/>
      <c r="F84" s="393"/>
      <c r="G84" s="393"/>
      <c r="H84" s="393"/>
      <c r="I84" s="393"/>
      <c r="J84" s="393"/>
      <c r="K84" s="393"/>
      <c r="L84" s="393"/>
      <c r="M84" s="393"/>
      <c r="N84" s="393"/>
      <c r="O84" s="393"/>
      <c r="P84" s="393"/>
      <c r="Q84" s="393"/>
      <c r="R84" s="22"/>
      <c r="S84" s="116"/>
    </row>
    <row r="85" spans="1:19" ht="13.9" customHeight="1" x14ac:dyDescent="0.2">
      <c r="A85" s="79"/>
      <c r="B85" s="1"/>
      <c r="C85" s="1"/>
      <c r="D85" s="1"/>
      <c r="E85" s="1"/>
      <c r="F85" s="1"/>
      <c r="G85" s="1"/>
      <c r="H85" s="1"/>
      <c r="I85" s="1"/>
      <c r="J85" s="1"/>
      <c r="K85" s="1"/>
      <c r="L85" s="1"/>
      <c r="M85" s="1"/>
      <c r="N85" s="1"/>
      <c r="O85" s="1"/>
      <c r="P85" s="1"/>
      <c r="Q85" s="1"/>
      <c r="R85" s="1"/>
      <c r="S85" s="80"/>
    </row>
    <row r="86" spans="1:19" ht="13.9" customHeight="1" x14ac:dyDescent="0.2">
      <c r="A86" s="33"/>
      <c r="B86" s="47"/>
      <c r="C86" s="255"/>
      <c r="D86" s="255"/>
      <c r="E86" s="255"/>
      <c r="F86" s="255"/>
      <c r="G86" s="255"/>
      <c r="H86" s="255"/>
      <c r="I86" s="255"/>
      <c r="J86" s="255"/>
      <c r="K86" s="255"/>
      <c r="L86" s="255"/>
      <c r="M86" s="255"/>
      <c r="N86" s="255"/>
      <c r="O86" s="255"/>
      <c r="P86" s="255"/>
      <c r="Q86" s="255"/>
      <c r="R86" s="22"/>
      <c r="S86" s="116"/>
    </row>
    <row r="87" spans="1:19" ht="13.9" customHeight="1" thickBot="1" x14ac:dyDescent="0.25">
      <c r="A87" s="33"/>
      <c r="B87" s="47"/>
      <c r="C87" s="255"/>
      <c r="D87" s="255"/>
      <c r="E87" s="255"/>
      <c r="F87" s="255"/>
      <c r="G87" s="255"/>
      <c r="H87" s="255"/>
      <c r="I87" s="255"/>
      <c r="J87" s="255"/>
      <c r="K87" s="255"/>
      <c r="L87" s="255"/>
      <c r="M87" s="255"/>
      <c r="N87" s="255"/>
      <c r="O87" s="255"/>
      <c r="P87" s="255"/>
      <c r="Q87" s="255"/>
      <c r="R87" s="22"/>
      <c r="S87" s="116"/>
    </row>
    <row r="88" spans="1:19" ht="13.9" customHeight="1" x14ac:dyDescent="0.2">
      <c r="A88" s="281"/>
      <c r="B88" s="21"/>
      <c r="C88" s="21"/>
      <c r="D88" s="21"/>
      <c r="E88" s="21"/>
      <c r="F88" s="65"/>
      <c r="G88" s="202"/>
      <c r="H88" s="203"/>
      <c r="I88" s="203"/>
      <c r="J88" s="204"/>
      <c r="K88" s="205"/>
      <c r="L88" s="206"/>
      <c r="M88" s="206"/>
      <c r="N88" s="203"/>
      <c r="O88" s="207" t="s">
        <v>3</v>
      </c>
      <c r="P88" s="203"/>
      <c r="Q88" s="208">
        <f>SUM(Q20:Q26,Q30:Q36,Q40:Q46,Q50:Q56,Q65:Q67)</f>
        <v>0</v>
      </c>
      <c r="R88" s="209"/>
      <c r="S88" s="282"/>
    </row>
    <row r="89" spans="1:19" ht="13.9" customHeight="1" thickBot="1" x14ac:dyDescent="0.25">
      <c r="A89" s="283"/>
      <c r="B89" s="21"/>
      <c r="C89" s="67"/>
      <c r="D89" s="67"/>
      <c r="E89" s="67"/>
      <c r="F89" s="26"/>
      <c r="G89" s="210"/>
      <c r="J89" s="21"/>
      <c r="K89" s="159"/>
      <c r="L89" s="159"/>
      <c r="M89" s="167" t="str">
        <f>'T1'!$O$16</f>
        <v>taxa de IVA (ler Normas)</v>
      </c>
      <c r="N89" s="167"/>
      <c r="O89" s="167"/>
      <c r="P89" s="82">
        <f>$W$1</f>
        <v>0.23</v>
      </c>
      <c r="Q89" s="6">
        <f>SUM(Q88)*P89</f>
        <v>0</v>
      </c>
      <c r="R89" s="211"/>
      <c r="S89" s="282"/>
    </row>
    <row r="90" spans="1:19" ht="13.9" customHeight="1" thickBot="1" x14ac:dyDescent="0.25">
      <c r="A90" s="283"/>
      <c r="B90" s="22"/>
      <c r="C90" s="67"/>
      <c r="D90" s="67"/>
      <c r="E90" s="67"/>
      <c r="F90" s="26"/>
      <c r="G90" s="210"/>
      <c r="J90" s="155"/>
      <c r="K90" s="155"/>
      <c r="L90" s="155"/>
      <c r="M90" s="341" t="str">
        <f>'T1'!$G$21</f>
        <v>TOTAL DA REQUISIÇÃO</v>
      </c>
      <c r="N90" s="342"/>
      <c r="O90" s="342"/>
      <c r="P90" s="342"/>
      <c r="Q90" s="164">
        <f>SUM(Q88:Q89)</f>
        <v>0</v>
      </c>
      <c r="R90" s="211"/>
      <c r="S90" s="282"/>
    </row>
    <row r="91" spans="1:19" ht="13.9" customHeight="1" x14ac:dyDescent="0.2">
      <c r="A91" s="283"/>
      <c r="B91" s="22"/>
      <c r="C91" s="67"/>
      <c r="D91" s="67"/>
      <c r="E91" s="67"/>
      <c r="F91" s="26"/>
      <c r="G91" s="406" t="str">
        <f>'T1'!$O$6</f>
        <v>Pagamento Inicial até:</v>
      </c>
      <c r="H91" s="407"/>
      <c r="I91" s="407"/>
      <c r="J91" s="408" t="str">
        <f>'T1'!$O$1</f>
        <v>(com a entrega da Requisição)</v>
      </c>
      <c r="K91" s="408"/>
      <c r="L91" s="408"/>
      <c r="M91" s="408"/>
      <c r="N91" s="405">
        <f>'T1'!$C$8</f>
        <v>45597</v>
      </c>
      <c r="O91" s="405"/>
      <c r="P91" s="82">
        <v>0.5</v>
      </c>
      <c r="Q91" s="90">
        <f>ROUND(+Q90*P91,2)</f>
        <v>0</v>
      </c>
      <c r="R91" s="211"/>
      <c r="S91" s="282"/>
    </row>
    <row r="92" spans="1:19" ht="13.9" customHeight="1" thickBot="1" x14ac:dyDescent="0.25">
      <c r="A92" s="281"/>
      <c r="B92" s="49"/>
      <c r="C92" s="115"/>
      <c r="D92" s="55"/>
      <c r="E92" s="55"/>
      <c r="F92" s="66"/>
      <c r="G92" s="397" t="str">
        <f>'T1'!$O$11</f>
        <v>Restante pagamento até:</v>
      </c>
      <c r="H92" s="398"/>
      <c r="I92" s="398"/>
      <c r="J92" s="212"/>
      <c r="K92" s="213"/>
      <c r="L92" s="213"/>
      <c r="M92" s="213"/>
      <c r="N92" s="396">
        <f>'T1'!$C$3</f>
        <v>45614</v>
      </c>
      <c r="O92" s="396"/>
      <c r="P92" s="214">
        <v>0.5</v>
      </c>
      <c r="Q92" s="215">
        <f>Q90-Q91</f>
        <v>0</v>
      </c>
      <c r="R92" s="216"/>
      <c r="S92" s="282"/>
    </row>
    <row r="93" spans="1:19" ht="13.9" customHeight="1" x14ac:dyDescent="0.2">
      <c r="A93" s="281"/>
      <c r="B93" s="49"/>
      <c r="C93" s="115"/>
      <c r="D93" s="55"/>
      <c r="E93" s="55"/>
      <c r="F93" s="66"/>
      <c r="G93" s="198"/>
      <c r="H93" s="198"/>
      <c r="I93" s="198"/>
      <c r="J93" s="30"/>
      <c r="K93" s="21"/>
      <c r="L93" s="21"/>
      <c r="M93" s="21"/>
      <c r="N93" s="199"/>
      <c r="O93" s="199"/>
      <c r="P93" s="200"/>
      <c r="Q93" s="201"/>
      <c r="R93" s="22"/>
      <c r="S93" s="282"/>
    </row>
    <row r="94" spans="1:19" ht="13.9" customHeight="1" x14ac:dyDescent="0.2">
      <c r="A94" s="281"/>
      <c r="B94" s="49"/>
      <c r="C94" s="115"/>
      <c r="D94" s="55"/>
      <c r="E94" s="55"/>
      <c r="F94" s="66"/>
      <c r="G94" s="198"/>
      <c r="H94" s="198"/>
      <c r="I94" s="198"/>
      <c r="J94" s="30"/>
      <c r="K94" s="21"/>
      <c r="L94" s="21"/>
      <c r="M94" s="21"/>
      <c r="N94" s="199"/>
      <c r="O94" s="199"/>
      <c r="P94" s="200"/>
      <c r="Q94" s="201"/>
      <c r="R94" s="22"/>
      <c r="S94" s="282"/>
    </row>
    <row r="95" spans="1:19" ht="13.9" customHeight="1" thickBot="1" x14ac:dyDescent="0.25">
      <c r="A95" s="281"/>
      <c r="B95" s="49"/>
      <c r="C95" s="23"/>
      <c r="D95" s="24"/>
      <c r="E95" s="24"/>
      <c r="F95" s="66"/>
      <c r="G95" s="59"/>
      <c r="H95" s="42"/>
      <c r="I95" s="42"/>
      <c r="J95" s="4"/>
      <c r="K95" s="73"/>
      <c r="L95" s="46"/>
      <c r="M95" s="46"/>
      <c r="N95" s="29"/>
      <c r="O95" s="29"/>
      <c r="P95" s="25"/>
      <c r="Q95" s="21"/>
      <c r="R95" s="22"/>
      <c r="S95" s="282"/>
    </row>
    <row r="96" spans="1:19" ht="13.9" customHeight="1" x14ac:dyDescent="0.2">
      <c r="A96" s="281"/>
      <c r="B96" s="21"/>
      <c r="C96" s="410" t="str">
        <f>'T1'!$A$22</f>
        <v>Atenção!</v>
      </c>
      <c r="D96" s="411"/>
      <c r="E96" s="404" t="str">
        <f>'T2'!$A$23</f>
        <v>Pagamento a favor de:    LISBOA-FEIRAS CONGRESSOS E EVENTOS   (referência)</v>
      </c>
      <c r="F96" s="404"/>
      <c r="G96" s="404"/>
      <c r="H96" s="404"/>
      <c r="I96" s="404"/>
      <c r="J96" s="404"/>
      <c r="K96" s="404"/>
      <c r="L96" s="404"/>
      <c r="M96" s="404"/>
      <c r="N96" s="299" t="str">
        <f>'T1'!$A$2</f>
        <v>EXPODENTÁRIA 2024</v>
      </c>
      <c r="O96" s="217"/>
      <c r="P96" s="218"/>
      <c r="Q96" s="219"/>
      <c r="R96" s="162"/>
      <c r="S96" s="282"/>
    </row>
    <row r="97" spans="1:21" ht="13.9" customHeight="1" x14ac:dyDescent="0.2">
      <c r="A97" s="281"/>
      <c r="B97" s="28"/>
      <c r="C97" s="412"/>
      <c r="D97" s="413"/>
      <c r="E97" s="402" t="s">
        <v>159</v>
      </c>
      <c r="F97" s="402"/>
      <c r="G97" s="402"/>
      <c r="H97" s="402"/>
      <c r="I97" s="402"/>
      <c r="J97" s="402"/>
      <c r="K97" s="402"/>
      <c r="L97" s="402"/>
      <c r="M97" s="402"/>
      <c r="N97" s="402"/>
      <c r="O97" s="402"/>
      <c r="P97" s="402"/>
      <c r="Q97" s="403"/>
      <c r="R97" s="228"/>
      <c r="S97" s="282"/>
    </row>
    <row r="98" spans="1:21" ht="13.9" customHeight="1" thickBot="1" x14ac:dyDescent="0.25">
      <c r="A98" s="281"/>
      <c r="B98" s="13"/>
      <c r="C98" s="412"/>
      <c r="D98" s="413"/>
      <c r="E98" s="402" t="s">
        <v>160</v>
      </c>
      <c r="F98" s="402"/>
      <c r="G98" s="402"/>
      <c r="H98" s="402"/>
      <c r="I98" s="402"/>
      <c r="J98" s="402"/>
      <c r="K98" s="402"/>
      <c r="L98" s="402"/>
      <c r="M98" s="402"/>
      <c r="N98" s="402"/>
      <c r="O98" s="402"/>
      <c r="P98" s="402"/>
      <c r="Q98" s="403"/>
      <c r="R98" s="163"/>
      <c r="S98" s="282"/>
    </row>
    <row r="99" spans="1:21" ht="13.9" customHeight="1" thickBot="1" x14ac:dyDescent="0.25">
      <c r="A99" s="281"/>
      <c r="B99" s="49"/>
      <c r="C99" s="414"/>
      <c r="D99" s="415"/>
      <c r="E99" s="409" t="s">
        <v>206</v>
      </c>
      <c r="F99" s="409"/>
      <c r="G99" s="409"/>
      <c r="H99" s="409"/>
      <c r="I99" s="409"/>
      <c r="J99" s="409"/>
      <c r="K99" s="416" t="s">
        <v>207</v>
      </c>
      <c r="L99" s="416"/>
      <c r="M99" s="416"/>
      <c r="N99" s="416"/>
      <c r="O99" s="416"/>
      <c r="P99" s="416"/>
      <c r="Q99" s="417"/>
      <c r="R99" s="28"/>
      <c r="S99" s="282"/>
    </row>
    <row r="100" spans="1:21" ht="13.9" customHeight="1" x14ac:dyDescent="0.2">
      <c r="A100" s="281"/>
      <c r="B100" s="49"/>
      <c r="C100" s="23"/>
      <c r="D100" s="24"/>
      <c r="E100" s="24"/>
      <c r="F100" s="66"/>
      <c r="G100" s="59"/>
      <c r="H100" s="42"/>
      <c r="I100" s="42"/>
      <c r="J100" s="20"/>
      <c r="K100" s="21"/>
      <c r="L100" s="20"/>
      <c r="M100" s="20"/>
      <c r="N100" s="26"/>
      <c r="O100" s="26"/>
      <c r="P100" s="25"/>
      <c r="Q100" s="21"/>
      <c r="R100" s="28"/>
      <c r="S100" s="282"/>
    </row>
    <row r="101" spans="1:21" ht="13.9" customHeight="1" x14ac:dyDescent="0.2">
      <c r="A101" s="281"/>
      <c r="B101" s="49"/>
      <c r="C101" s="23"/>
      <c r="D101" s="24"/>
      <c r="E101" s="24"/>
      <c r="F101" s="66"/>
      <c r="G101" s="59"/>
      <c r="H101" s="42"/>
      <c r="I101" s="42"/>
      <c r="J101" s="20"/>
      <c r="K101" s="21"/>
      <c r="L101" s="20"/>
      <c r="M101" s="20"/>
      <c r="N101" s="26"/>
      <c r="O101" s="26"/>
      <c r="P101" s="25"/>
      <c r="Q101" s="21"/>
      <c r="R101" s="28"/>
      <c r="S101" s="282"/>
    </row>
    <row r="102" spans="1:21" ht="13.9" customHeight="1" x14ac:dyDescent="0.2">
      <c r="A102" s="281"/>
      <c r="B102" s="49"/>
      <c r="C102" s="23"/>
      <c r="D102" s="24"/>
      <c r="E102" s="24"/>
      <c r="F102" s="66"/>
      <c r="G102" s="59"/>
      <c r="H102" s="42"/>
      <c r="I102" s="42"/>
      <c r="J102" s="20"/>
      <c r="K102" s="21"/>
      <c r="L102" s="20"/>
      <c r="M102" s="20"/>
      <c r="N102" s="26"/>
      <c r="O102" s="26"/>
      <c r="P102" s="25"/>
      <c r="Q102" s="21"/>
      <c r="R102" s="28"/>
      <c r="S102" s="282"/>
    </row>
    <row r="103" spans="1:21" ht="13.9" customHeight="1" thickBot="1" x14ac:dyDescent="0.25">
      <c r="A103" s="284"/>
      <c r="B103" s="50"/>
      <c r="C103" s="401" t="str">
        <f>'T1'!$C$17</f>
        <v>Assinatura:</v>
      </c>
      <c r="D103" s="401"/>
      <c r="E103" s="400"/>
      <c r="F103" s="400"/>
      <c r="G103" s="400"/>
      <c r="H103" s="400"/>
      <c r="I103" s="400"/>
      <c r="J103" s="400"/>
      <c r="K103" s="400"/>
      <c r="L103" s="400"/>
      <c r="M103" s="13"/>
      <c r="N103" s="253" t="str">
        <f>'T1'!$I$26</f>
        <v>Data:</v>
      </c>
      <c r="O103" s="399"/>
      <c r="P103" s="399"/>
      <c r="Q103" s="399"/>
      <c r="R103" s="13"/>
      <c r="S103" s="116"/>
      <c r="U103" s="197"/>
    </row>
    <row r="104" spans="1:21" ht="13.9" customHeight="1" x14ac:dyDescent="0.2">
      <c r="A104" s="284"/>
      <c r="B104" s="50"/>
      <c r="C104" s="253"/>
      <c r="D104" s="253"/>
      <c r="E104" s="253"/>
      <c r="F104" s="253"/>
      <c r="G104" s="253"/>
      <c r="H104" s="253"/>
      <c r="I104" s="253"/>
      <c r="J104" s="253"/>
      <c r="K104" s="253"/>
      <c r="L104" s="253"/>
      <c r="M104" s="13"/>
      <c r="N104" s="253"/>
      <c r="O104" s="248"/>
      <c r="P104" s="248"/>
      <c r="Q104" s="248"/>
      <c r="R104" s="13"/>
      <c r="S104" s="116"/>
      <c r="U104" s="197"/>
    </row>
    <row r="105" spans="1:21" ht="13.9" customHeight="1" thickBot="1" x14ac:dyDescent="0.25">
      <c r="A105" s="284"/>
      <c r="B105" s="50"/>
      <c r="C105" s="253"/>
      <c r="D105" s="253"/>
      <c r="E105" s="253"/>
      <c r="F105" s="253"/>
      <c r="G105" s="253"/>
      <c r="H105" s="253"/>
      <c r="I105" s="253"/>
      <c r="J105" s="253"/>
      <c r="K105" s="253"/>
      <c r="L105" s="253"/>
      <c r="M105" s="13"/>
      <c r="N105" s="253"/>
      <c r="O105" s="248"/>
      <c r="P105" s="248"/>
      <c r="Q105" s="248"/>
      <c r="R105" s="13"/>
      <c r="S105" s="116"/>
      <c r="U105" s="197"/>
    </row>
    <row r="106" spans="1:21" ht="13.9" customHeight="1" x14ac:dyDescent="0.2">
      <c r="A106" s="284"/>
      <c r="C106" s="385" t="str">
        <f>'T1'!$G$11</f>
        <v>Enviar para:</v>
      </c>
      <c r="D106" s="386"/>
      <c r="E106" s="249" t="s">
        <v>196</v>
      </c>
      <c r="F106" s="249"/>
      <c r="G106" s="249"/>
      <c r="H106" s="249"/>
      <c r="I106" s="249"/>
      <c r="J106" s="249"/>
      <c r="K106" s="249"/>
      <c r="L106" s="256"/>
      <c r="M106" s="13"/>
      <c r="N106" s="253"/>
      <c r="O106" s="248"/>
      <c r="P106" s="248"/>
      <c r="Q106" s="248"/>
      <c r="R106" s="13"/>
      <c r="S106" s="116"/>
    </row>
    <row r="107" spans="1:21" ht="13.9" customHeight="1" x14ac:dyDescent="0.2">
      <c r="A107" s="284"/>
      <c r="C107" s="387"/>
      <c r="D107" s="388"/>
      <c r="E107" s="221" t="s">
        <v>197</v>
      </c>
      <c r="F107" s="250" t="s">
        <v>198</v>
      </c>
      <c r="G107" s="222"/>
      <c r="H107" s="251"/>
      <c r="I107" s="252"/>
      <c r="J107" s="252"/>
      <c r="K107" s="252"/>
      <c r="L107" s="257"/>
      <c r="M107" s="27"/>
      <c r="N107" s="27"/>
      <c r="O107" s="27"/>
      <c r="P107" s="27"/>
      <c r="Q107" s="28"/>
      <c r="R107" s="13"/>
      <c r="S107" s="116"/>
    </row>
    <row r="108" spans="1:21" ht="13.9" customHeight="1" x14ac:dyDescent="0.2">
      <c r="A108" s="79"/>
      <c r="C108" s="387"/>
      <c r="D108" s="388"/>
      <c r="E108" s="220" t="s">
        <v>199</v>
      </c>
      <c r="F108" s="220"/>
      <c r="G108" s="220"/>
      <c r="H108" s="220"/>
      <c r="I108" s="220"/>
      <c r="J108" s="220"/>
      <c r="K108" s="220"/>
      <c r="L108" s="257"/>
      <c r="M108" s="1"/>
      <c r="N108" s="1"/>
      <c r="O108" s="1"/>
      <c r="P108" s="1"/>
      <c r="Q108" s="1"/>
      <c r="R108" s="1"/>
      <c r="S108" s="80"/>
    </row>
    <row r="109" spans="1:21" ht="13.9" customHeight="1" thickBot="1" x14ac:dyDescent="0.25">
      <c r="A109" s="285"/>
      <c r="B109" s="260"/>
      <c r="C109" s="389"/>
      <c r="D109" s="390"/>
      <c r="E109" s="258" t="s">
        <v>200</v>
      </c>
      <c r="F109" s="258"/>
      <c r="G109" s="258"/>
      <c r="H109" s="259" t="s">
        <v>50</v>
      </c>
      <c r="I109" s="260"/>
      <c r="J109" s="261"/>
      <c r="K109" s="391" t="s">
        <v>96</v>
      </c>
      <c r="L109" s="392"/>
      <c r="M109" s="262"/>
      <c r="N109" s="262"/>
      <c r="O109" s="262"/>
      <c r="P109" s="262"/>
      <c r="Q109" s="262"/>
      <c r="R109" s="262"/>
      <c r="S109" s="286"/>
    </row>
    <row r="110" spans="1:21" ht="13.9" customHeight="1" thickTop="1" x14ac:dyDescent="0.2"/>
  </sheetData>
  <sheetProtection algorithmName="SHA-512" hashValue="HuRyo3DsZhAcCoVLxg+xwMkMJ2Y9KYqa/sLYlybCrF4L3CVk7F6o4VsPCSAbEMYLB9Xj6LXTJMJS6ebUs1NMUw==" saltValue="rGM4NugXtKwHsP1xTp1U/w==" spinCount="100000" sheet="1" selectLockedCells="1"/>
  <mergeCells count="73">
    <mergeCell ref="E99:J99"/>
    <mergeCell ref="C96:D99"/>
    <mergeCell ref="K99:Q99"/>
    <mergeCell ref="C14:M14"/>
    <mergeCell ref="N14:O14"/>
    <mergeCell ref="C48:Q48"/>
    <mergeCell ref="O40:P40"/>
    <mergeCell ref="D34:F36"/>
    <mergeCell ref="O46:P46"/>
    <mergeCell ref="D30:F32"/>
    <mergeCell ref="O54:P54"/>
    <mergeCell ref="D54:F56"/>
    <mergeCell ref="D77:Q79"/>
    <mergeCell ref="C81:J81"/>
    <mergeCell ref="O56:P56"/>
    <mergeCell ref="G59:Q59"/>
    <mergeCell ref="C106:D109"/>
    <mergeCell ref="K109:L109"/>
    <mergeCell ref="D83:Q84"/>
    <mergeCell ref="K82:L82"/>
    <mergeCell ref="H82:I82"/>
    <mergeCell ref="N92:O92"/>
    <mergeCell ref="G92:I92"/>
    <mergeCell ref="O103:Q103"/>
    <mergeCell ref="E103:L103"/>
    <mergeCell ref="C103:D103"/>
    <mergeCell ref="E97:Q97"/>
    <mergeCell ref="E98:Q98"/>
    <mergeCell ref="E96:M96"/>
    <mergeCell ref="N91:O91"/>
    <mergeCell ref="G91:I91"/>
    <mergeCell ref="J91:M91"/>
    <mergeCell ref="G11:Q11"/>
    <mergeCell ref="O17:P17"/>
    <mergeCell ref="O24:P24"/>
    <mergeCell ref="C28:Q28"/>
    <mergeCell ref="A5:R5"/>
    <mergeCell ref="C7:Q8"/>
    <mergeCell ref="A6:S6"/>
    <mergeCell ref="D24:F26"/>
    <mergeCell ref="D20:F22"/>
    <mergeCell ref="E12:H12"/>
    <mergeCell ref="O22:P22"/>
    <mergeCell ref="O20:P20"/>
    <mergeCell ref="O26:P26"/>
    <mergeCell ref="C18:Q18"/>
    <mergeCell ref="L1:M1"/>
    <mergeCell ref="A2:S3"/>
    <mergeCell ref="F10:J10"/>
    <mergeCell ref="K4:L4"/>
    <mergeCell ref="A4:J4"/>
    <mergeCell ref="H1:K1"/>
    <mergeCell ref="M90:P90"/>
    <mergeCell ref="D72:Q73"/>
    <mergeCell ref="C76:J76"/>
    <mergeCell ref="O62:P62"/>
    <mergeCell ref="C63:Q63"/>
    <mergeCell ref="D65:F67"/>
    <mergeCell ref="O67:P67"/>
    <mergeCell ref="O65:P65"/>
    <mergeCell ref="C71:N71"/>
    <mergeCell ref="O50:P50"/>
    <mergeCell ref="D40:F42"/>
    <mergeCell ref="D44:F46"/>
    <mergeCell ref="O32:P32"/>
    <mergeCell ref="O30:P30"/>
    <mergeCell ref="O36:P36"/>
    <mergeCell ref="O34:P34"/>
    <mergeCell ref="D50:F52"/>
    <mergeCell ref="O44:P44"/>
    <mergeCell ref="O42:P42"/>
    <mergeCell ref="O52:P52"/>
    <mergeCell ref="C38:Q38"/>
  </mergeCells>
  <phoneticPr fontId="0" type="noConversion"/>
  <dataValidations xWindow="157" yWindow="585" count="3">
    <dataValidation type="list" allowBlank="1" showInputMessage="1" showErrorMessage="1" sqref="L1" xr:uid="{76C5BD76-7B49-4C97-88D8-34F98EF9134A}">
      <formula1>$T$1:$T$4</formula1>
    </dataValidation>
    <dataValidation type="list" allowBlank="1" showInputMessage="1" showErrorMessage="1" sqref="M67 M20 M24 M22 M26 M34 M36 M30 M32 M42 M46 M44 M40 M56 M54 M50 M52 M65" xr:uid="{2B388255-44CD-4305-B756-834C3A9576F8}">
      <formula1>$U$2:$U$52</formula1>
    </dataValidation>
    <dataValidation type="list" allowBlank="1" showInputMessage="1" showErrorMessage="1" sqref="N14" xr:uid="{940541B2-759A-44E5-B601-C29E515248B9}">
      <formula1>$V$1:$V$3</formula1>
    </dataValidation>
  </dataValidations>
  <hyperlinks>
    <hyperlink ref="K82" r:id="rId1" xr:uid="{AB2EE9F4-9568-4633-B6FC-9538ABBEC14A}"/>
    <hyperlink ref="K109" r:id="rId2" xr:uid="{6137DBA0-0467-4777-8520-225988D6E1C6}"/>
    <hyperlink ref="K99" r:id="rId3" display="https://eur03.safelinks.protection.outlook.com/?url=https%3A%2F%2Fpagamentos.reduniq.pt%2Fpayments%2F3123865%2Fcclfil%2F&amp;data=04%7C01%7Cmarisa.mendonca%40unicre.pt%7C54f279d752d64a194a4708d9a90685f2%7C556a503d555b477195fad2009583f021%7C0%7C0%7C637726667751699673%7CUnknown%7CTWFpbGZsb3d8eyJWIjoiMC4wLjAwMDAiLCJQIjoiV2luMzIiLCJBTiI6Ik1haWwiLCJXVCI6Mn0%3D%7C3000&amp;sdata=RykO0T5lW0w%2FpVC9uzmuPhwkXi8kfWn3vE%2FDF3Q7keQ%3D&amp;reserved=0" xr:uid="{350BBD18-35B7-4EB9-B06B-E85D63E0F556}"/>
  </hyperlinks>
  <printOptions horizontalCentered="1" verticalCentered="1"/>
  <pageMargins left="0.19685039370078741" right="0.19685039370078741" top="0.19685039370078741" bottom="0.19685039370078741" header="0" footer="0"/>
  <pageSetup orientation="portrait" r:id="rId4"/>
  <rowBreaks count="1" manualBreakCount="1">
    <brk id="57" max="18" man="1"/>
  </rowBreaks>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15F49-8435-44E2-BDDA-CE3618348953}">
  <sheetPr codeName="Sheet5"/>
  <dimension ref="A1:O41"/>
  <sheetViews>
    <sheetView showGridLines="0" defaultGridColor="0" colorId="22" zoomScaleNormal="100" workbookViewId="0">
      <selection activeCell="A3" sqref="A3"/>
    </sheetView>
  </sheetViews>
  <sheetFormatPr defaultColWidth="9.140625" defaultRowHeight="11.25" customHeight="1" x14ac:dyDescent="0.2"/>
  <cols>
    <col min="1" max="1" width="28.42578125" style="1" bestFit="1" customWidth="1"/>
    <col min="2" max="2" width="6.7109375" style="1" bestFit="1" customWidth="1"/>
    <col min="3" max="3" width="8.42578125" style="1" bestFit="1" customWidth="1"/>
    <col min="4" max="4" width="1.5703125" style="1" customWidth="1"/>
    <col min="5" max="5" width="19" style="1" bestFit="1" customWidth="1"/>
    <col min="6" max="6" width="1.85546875" style="1" customWidth="1"/>
    <col min="7" max="7" width="19.140625" style="1" bestFit="1" customWidth="1"/>
    <col min="8" max="8" width="0.85546875" style="1" customWidth="1"/>
    <col min="9" max="9" width="20" style="1" bestFit="1" customWidth="1"/>
    <col min="10" max="10" width="1" style="1" customWidth="1"/>
    <col min="11" max="11" width="25.7109375" style="1" bestFit="1" customWidth="1"/>
    <col min="12" max="12" width="2" style="1" customWidth="1"/>
    <col min="13" max="13" width="28.28515625" style="1" bestFit="1" customWidth="1"/>
    <col min="14" max="14" width="2.5703125" style="1" customWidth="1"/>
    <col min="15" max="15" width="21.85546875" style="1" bestFit="1" customWidth="1"/>
    <col min="16" max="16384" width="9.140625" style="1"/>
  </cols>
  <sheetData>
    <row r="1" spans="1:15" ht="12" thickBot="1" x14ac:dyDescent="0.25">
      <c r="A1" s="135" t="str">
        <f>Suspensões!$L$1</f>
        <v>Português</v>
      </c>
      <c r="D1" s="95"/>
      <c r="E1" s="94" t="str">
        <f>IF($A$1="Português",E2,(IF($A$1="English",E3,(IF($A$1="Español",E4,(IF($A$1="Français",E5)))))))</f>
        <v>PENDÃO CÚBICO</v>
      </c>
      <c r="G1" s="94" t="str">
        <f>IF($A$1="Português",G2,(IF($A$1="English",G3,(IF($A$1="Español",G4,(IF($A$1="Français",G5)))))))</f>
        <v>Produção e Colocação</v>
      </c>
      <c r="I1" s="94" t="str">
        <f>IF($A$1="Português",I2,(IF($A$1="English",I3,(IF($A$1="Español",I4,(IF($A$1="Français",I5)))))))</f>
        <v>1,45 Lg. x 1,45 Alt.</v>
      </c>
      <c r="K1" s="94" t="str">
        <f>IF($A$1="Português",K2,(IF($A$1="English",K3,(IF($A$1="Español",K4,(IF($A$1="Français",K5)))))))</f>
        <v>PENDÃO PARALELIPIPÉDICO</v>
      </c>
      <c r="M1" s="94" t="str">
        <f>IF($A$1="Português",M2,(IF($A$1="English",M3,(IF($A$1="Español",M4,(IF($A$1="Français",M5)))))))</f>
        <v>IMAGENS PARA PRODUÇÃO E APLICAÇÃO</v>
      </c>
      <c r="O1" s="150" t="str">
        <f>IF($A$1="Português",O2,(IF($A$1="English",O3,(IF($A$1="Español",O4,(IF($A$1="Français",O5,)))))))</f>
        <v>(com a entrega da Requisição)</v>
      </c>
    </row>
    <row r="2" spans="1:15" ht="12" thickTop="1" x14ac:dyDescent="0.2">
      <c r="A2" s="300" t="s">
        <v>223</v>
      </c>
      <c r="B2" s="301"/>
      <c r="C2" s="302"/>
      <c r="D2" s="166"/>
      <c r="E2" s="1" t="s">
        <v>31</v>
      </c>
      <c r="G2" s="2" t="s">
        <v>28</v>
      </c>
      <c r="I2" s="2" t="s">
        <v>67</v>
      </c>
      <c r="K2" s="1" t="s">
        <v>34</v>
      </c>
      <c r="M2" s="89" t="s">
        <v>103</v>
      </c>
      <c r="O2" s="13" t="s">
        <v>168</v>
      </c>
    </row>
    <row r="3" spans="1:15" ht="22.5" x14ac:dyDescent="0.2">
      <c r="A3" s="303" t="s">
        <v>209</v>
      </c>
      <c r="B3" s="304"/>
      <c r="C3" s="305">
        <v>45614</v>
      </c>
      <c r="D3" s="166"/>
      <c r="E3" s="1" t="s">
        <v>32</v>
      </c>
      <c r="G3" s="2" t="s">
        <v>26</v>
      </c>
      <c r="I3" s="2" t="s">
        <v>68</v>
      </c>
      <c r="K3" s="1" t="s">
        <v>35</v>
      </c>
      <c r="M3" s="124" t="s">
        <v>104</v>
      </c>
      <c r="O3" s="13" t="s">
        <v>169</v>
      </c>
    </row>
    <row r="4" spans="1:15" ht="22.5" x14ac:dyDescent="0.2">
      <c r="A4" s="303" t="s">
        <v>210</v>
      </c>
      <c r="B4" s="306">
        <v>1</v>
      </c>
      <c r="C4" s="307">
        <f>$C$9-$B$4</f>
        <v>45616</v>
      </c>
      <c r="D4" s="98"/>
      <c r="E4" s="1" t="s">
        <v>33</v>
      </c>
      <c r="G4" s="2" t="s">
        <v>30</v>
      </c>
      <c r="I4" s="2" t="s">
        <v>69</v>
      </c>
      <c r="K4" s="1" t="s">
        <v>59</v>
      </c>
      <c r="M4" s="124" t="s">
        <v>105</v>
      </c>
      <c r="O4" s="13" t="s">
        <v>170</v>
      </c>
    </row>
    <row r="5" spans="1:15" ht="13.15" customHeight="1" x14ac:dyDescent="0.2">
      <c r="A5" s="308" t="s">
        <v>211</v>
      </c>
      <c r="B5" s="309">
        <v>90</v>
      </c>
      <c r="C5" s="310">
        <f>SUM($C$3-$B$5)</f>
        <v>45524</v>
      </c>
      <c r="D5" s="97"/>
      <c r="E5" s="1" t="s">
        <v>58</v>
      </c>
      <c r="G5" s="2" t="s">
        <v>57</v>
      </c>
      <c r="I5" s="1" t="s">
        <v>78</v>
      </c>
      <c r="K5" s="1" t="s">
        <v>60</v>
      </c>
      <c r="M5" s="124" t="s">
        <v>106</v>
      </c>
      <c r="O5" s="13" t="s">
        <v>171</v>
      </c>
    </row>
    <row r="6" spans="1:15" ht="13.15" customHeight="1" x14ac:dyDescent="0.2">
      <c r="A6" s="308" t="s">
        <v>212</v>
      </c>
      <c r="B6" s="309">
        <v>45</v>
      </c>
      <c r="C6" s="310">
        <f>SUM($C$3-$B$6)</f>
        <v>45569</v>
      </c>
      <c r="D6" s="9"/>
      <c r="E6" s="94" t="str">
        <f>IF($A$1="Português",E7,(IF($A$1="English",E8,(IF($A$1="Español",E9,(IF($A$1="Français",E10)))))))</f>
        <v xml:space="preserve">PENDÃO 1 FACE </v>
      </c>
      <c r="G6" s="94" t="str">
        <f>IF($A$1="Português",G7,(IF($A$1="English",G8,(IF($A$1="Español",G9,(IF($A$1="Français",G10)))))))</f>
        <v>PENDÃO TRIANGULAR</v>
      </c>
      <c r="I6" s="94" t="str">
        <f>IF($A$1="Português",I7,(IF($A$1="English",I8,(IF($A$1="Español",I9,(IF($A$1="Français",I10)))))))</f>
        <v>2,90 Lg. x 2,90 Alt.</v>
      </c>
      <c r="K6" s="94" t="str">
        <f>IF($A$1="Português",K7,(IF($A$1="English",K8,(IF($A$1="Español",K9,(IF($A$1="Français",K10)))))))</f>
        <v>Campos Obrigatórios</v>
      </c>
      <c r="M6" s="94" t="str">
        <f>IF($A$1="Português",M7,(IF($A$1="English",M8,(IF($A$1="Español",M9,(IF($A$1="Français",M10)))))))</f>
        <v>SÓ COLOCAÇÃO</v>
      </c>
      <c r="O6" s="94" t="str">
        <f>IF($A$1="Português",O7,(IF($A$1="English",O8,(IF($A$1="Español",O9,(IF($A$1="Français",O10)))))))</f>
        <v>Pagamento Inicial até:</v>
      </c>
    </row>
    <row r="7" spans="1:15" ht="13.15" customHeight="1" x14ac:dyDescent="0.2">
      <c r="A7" s="308" t="s">
        <v>213</v>
      </c>
      <c r="B7" s="311">
        <v>31</v>
      </c>
      <c r="C7" s="312">
        <f>SUM($C$3-$B$7)</f>
        <v>45583</v>
      </c>
      <c r="D7" s="13"/>
      <c r="E7" s="1" t="s">
        <v>39</v>
      </c>
      <c r="G7" s="1" t="s">
        <v>36</v>
      </c>
      <c r="I7" s="2" t="s">
        <v>70</v>
      </c>
      <c r="K7" s="97" t="s">
        <v>9</v>
      </c>
      <c r="M7" s="89" t="s">
        <v>107</v>
      </c>
      <c r="O7" s="13" t="s">
        <v>165</v>
      </c>
    </row>
    <row r="8" spans="1:15" ht="13.15" customHeight="1" x14ac:dyDescent="0.2">
      <c r="A8" s="308" t="s">
        <v>214</v>
      </c>
      <c r="B8" s="311">
        <v>17</v>
      </c>
      <c r="C8" s="312">
        <f>SUM($C$3-$B$8)</f>
        <v>45597</v>
      </c>
      <c r="D8" s="95"/>
      <c r="E8" s="1" t="s">
        <v>40</v>
      </c>
      <c r="G8" s="1" t="s">
        <v>37</v>
      </c>
      <c r="I8" s="2" t="s">
        <v>71</v>
      </c>
      <c r="K8" s="97" t="s">
        <v>10</v>
      </c>
      <c r="M8" s="89" t="s">
        <v>108</v>
      </c>
      <c r="O8" s="13" t="s">
        <v>166</v>
      </c>
    </row>
    <row r="9" spans="1:15" ht="13.15" customHeight="1" x14ac:dyDescent="0.2">
      <c r="A9" s="308" t="s">
        <v>177</v>
      </c>
      <c r="B9" s="313"/>
      <c r="C9" s="314">
        <v>45617</v>
      </c>
      <c r="D9" s="100"/>
      <c r="E9" s="1" t="s">
        <v>41</v>
      </c>
      <c r="G9" s="1" t="s">
        <v>38</v>
      </c>
      <c r="I9" s="2" t="s">
        <v>72</v>
      </c>
      <c r="K9" s="97" t="s">
        <v>11</v>
      </c>
      <c r="M9" s="134" t="s">
        <v>109</v>
      </c>
      <c r="O9" s="13" t="s">
        <v>172</v>
      </c>
    </row>
    <row r="10" spans="1:15" ht="13.15" customHeight="1" x14ac:dyDescent="0.2">
      <c r="A10" s="308" t="s">
        <v>215</v>
      </c>
      <c r="B10" s="309">
        <v>30</v>
      </c>
      <c r="C10" s="312">
        <f>SUM($C$9-$B$10)</f>
        <v>45587</v>
      </c>
      <c r="D10" s="100"/>
      <c r="E10" s="1" t="s">
        <v>64</v>
      </c>
      <c r="G10" s="1" t="s">
        <v>62</v>
      </c>
      <c r="I10" s="2" t="s">
        <v>79</v>
      </c>
      <c r="K10" s="2" t="s">
        <v>97</v>
      </c>
      <c r="M10" s="89" t="s">
        <v>110</v>
      </c>
      <c r="O10" s="13" t="s">
        <v>167</v>
      </c>
    </row>
    <row r="11" spans="1:15" ht="13.15" customHeight="1" x14ac:dyDescent="0.2">
      <c r="A11" s="308" t="s">
        <v>178</v>
      </c>
      <c r="B11" s="309">
        <v>1.5</v>
      </c>
      <c r="C11" s="312">
        <f>SUM($C$9-$B$11)</f>
        <v>45615.5</v>
      </c>
      <c r="D11" s="100"/>
      <c r="E11" s="94" t="str">
        <f>IF($A$1="Português",E12,(IF($A$1="English",E13,(IF($A$1="Español",E14,(IF($A$1="Français",E15)))))))</f>
        <v>(2 semanas)</v>
      </c>
      <c r="G11" s="94" t="str">
        <f>IF($A$1="Português",G12,(IF($A$1="English",G13,(IF($A$1="Español",G14,(IF($A$1="Français",G15)))))))</f>
        <v>Enviar para:</v>
      </c>
      <c r="I11" s="94" t="str">
        <f>IF($A$1="Português",I12,(IF($A$1="English",I13,(IF($A$1="Español",I14,(IF($A$1="Français",I15)))))))</f>
        <v>1,45 Lg. x 2,90 Alt.</v>
      </c>
      <c r="K11" s="94" t="str">
        <f>IF($A$1="Português",K12,(IF($A$1="English",K13,(IF($A$1="Español",K14,(IF($A$1="Français",K15)))))))</f>
        <v>ESPAÇOS PUBLICITÁRIOS - PENDÕES</v>
      </c>
      <c r="M11" s="94" t="str">
        <f>IF($A$1="Português",M12,(IF($A$1="English",M13,(IF($A$1="Español",M14,(IF($A$1="Français",M15)))))))</f>
        <v>PRODUÇÃO E COLOCAÇÃO</v>
      </c>
      <c r="O11" s="94" t="str">
        <f>IF($A$1="Português",O12,(IF($A$1="English",O13,(IF($A$1="Español",O14,(IF($A$1="Français",O15)))))))</f>
        <v>Restante pagamento até:</v>
      </c>
    </row>
    <row r="12" spans="1:15" ht="13.15" customHeight="1" x14ac:dyDescent="0.2">
      <c r="A12" s="308" t="s">
        <v>216</v>
      </c>
      <c r="B12" s="315">
        <f>C12-C9+1</f>
        <v>3</v>
      </c>
      <c r="C12" s="314">
        <v>45619</v>
      </c>
      <c r="D12" s="95"/>
      <c r="E12" s="1" t="s">
        <v>48</v>
      </c>
      <c r="G12" s="9" t="s">
        <v>192</v>
      </c>
      <c r="I12" s="2" t="s">
        <v>73</v>
      </c>
      <c r="K12" s="22" t="s">
        <v>86</v>
      </c>
      <c r="M12" s="89" t="s">
        <v>115</v>
      </c>
      <c r="O12" s="2" t="s">
        <v>119</v>
      </c>
    </row>
    <row r="13" spans="1:15" ht="13.15" customHeight="1" x14ac:dyDescent="0.2">
      <c r="A13" s="316" t="s">
        <v>217</v>
      </c>
      <c r="B13" s="317">
        <v>1</v>
      </c>
      <c r="C13" s="318">
        <f>$C$12+$B$13</f>
        <v>45620</v>
      </c>
      <c r="D13" s="3"/>
      <c r="E13" s="1" t="s">
        <v>49</v>
      </c>
      <c r="G13" s="9" t="s">
        <v>193</v>
      </c>
      <c r="I13" s="2" t="s">
        <v>74</v>
      </c>
      <c r="K13" s="22" t="s">
        <v>87</v>
      </c>
      <c r="M13" s="157" t="s">
        <v>116</v>
      </c>
      <c r="O13" s="2" t="s">
        <v>120</v>
      </c>
    </row>
    <row r="14" spans="1:15" ht="13.15" customHeight="1" x14ac:dyDescent="0.2">
      <c r="A14" s="316" t="s">
        <v>184</v>
      </c>
      <c r="B14" s="319"/>
      <c r="C14" s="305">
        <v>45621</v>
      </c>
      <c r="D14" s="3"/>
      <c r="E14" s="1" t="s">
        <v>48</v>
      </c>
      <c r="G14" s="9" t="s">
        <v>194</v>
      </c>
      <c r="I14" s="2" t="s">
        <v>75</v>
      </c>
      <c r="K14" s="1" t="s">
        <v>88</v>
      </c>
      <c r="M14" s="89" t="s">
        <v>118</v>
      </c>
      <c r="O14" s="2" t="s">
        <v>173</v>
      </c>
    </row>
    <row r="15" spans="1:15" ht="13.15" customHeight="1" thickBot="1" x14ac:dyDescent="0.25">
      <c r="A15" s="320" t="s">
        <v>218</v>
      </c>
      <c r="B15" s="321"/>
      <c r="C15" s="322"/>
      <c r="D15" s="3"/>
      <c r="E15" s="1" t="s">
        <v>55</v>
      </c>
      <c r="G15" s="9" t="s">
        <v>195</v>
      </c>
      <c r="I15" s="1" t="s">
        <v>80</v>
      </c>
      <c r="K15" s="1" t="s">
        <v>89</v>
      </c>
      <c r="M15" s="89" t="s">
        <v>117</v>
      </c>
      <c r="O15" s="13" t="s">
        <v>121</v>
      </c>
    </row>
    <row r="16" spans="1:15" ht="13.15" customHeight="1" thickTop="1" x14ac:dyDescent="0.2">
      <c r="D16" s="102"/>
      <c r="E16" s="94" t="str">
        <f>IF($A$1="Português",E17,(IF($A$1="English",E18,(IF($A$1="Español",E19,(IF($A$1="Français",E20)))))))</f>
        <v>Valor</v>
      </c>
      <c r="G16" s="94" t="str">
        <f>IF($A$1="Português",G17,(IF($A$1="English",G18,(IF($A$1="Español",G19,(IF($A$1="Français",G20)))))))</f>
        <v>PENDÃO DUPLA FACE</v>
      </c>
      <c r="I16" s="94" t="str">
        <f>IF($A$1="Português",I17,(IF($A$1="English",I18,(IF($A$1="Español",I19,(IF($A$1="Français",I20)))))))</f>
        <v>Só Colocação</v>
      </c>
      <c r="K16" s="94" t="str">
        <f>IF($A$1="Português",K17,(IF($A$1="English",K18,(IF($A$1="Español",K19,(IF($A$1="Français",K20)))))))</f>
        <v>Nome da Empresa Expositora:</v>
      </c>
      <c r="M16" s="94" t="str">
        <f>IF($A$1="Português",M17,(IF($A$1="English",M18,(IF($A$1="Español",M19,(IF($A$1="Français",M20)))))))</f>
        <v>ARTES FINAIS</v>
      </c>
      <c r="O16" s="94" t="str">
        <f>IF($A$1="Português",O17,(IF($A$1="English",O18,(IF($A$1="Español",O19,(IF($A$1="Français",O20)))))))</f>
        <v>taxa de IVA (ler Normas)</v>
      </c>
    </row>
    <row r="17" spans="1:15" ht="12.6" customHeight="1" x14ac:dyDescent="0.2">
      <c r="A17" s="94" t="str">
        <f>IF($A$1="Português",A18,(IF($A$1="English",A19,(IF($A$1="Español",A20,(IF($A$1="Français",A21)))))))</f>
        <v>21 a 23 de Novembro 2024</v>
      </c>
      <c r="C17" s="94" t="str">
        <f>IF($A$1="Português",C18,(IF($A$1="English",C19,(IF($A$1="Español",C20,(IF($A$1="Français",C21)))))))</f>
        <v>Assinatura:</v>
      </c>
      <c r="D17" s="3"/>
      <c r="E17" s="4" t="s">
        <v>7</v>
      </c>
      <c r="G17" s="1" t="s">
        <v>42</v>
      </c>
      <c r="I17" s="2" t="s">
        <v>27</v>
      </c>
      <c r="K17" s="101" t="s">
        <v>92</v>
      </c>
      <c r="M17" s="158" t="s">
        <v>138</v>
      </c>
      <c r="O17" s="97" t="s">
        <v>174</v>
      </c>
    </row>
    <row r="18" spans="1:15" ht="11.25" customHeight="1" x14ac:dyDescent="0.2">
      <c r="A18" s="323" t="s">
        <v>219</v>
      </c>
      <c r="C18" s="1" t="s">
        <v>4</v>
      </c>
      <c r="D18" s="3"/>
      <c r="E18" s="4" t="s">
        <v>21</v>
      </c>
      <c r="G18" s="1" t="s">
        <v>43</v>
      </c>
      <c r="I18" s="2" t="s">
        <v>25</v>
      </c>
      <c r="K18" s="1" t="s">
        <v>93</v>
      </c>
      <c r="M18" s="158" t="s">
        <v>139</v>
      </c>
      <c r="O18" s="97" t="s">
        <v>175</v>
      </c>
    </row>
    <row r="19" spans="1:15" ht="11.25" customHeight="1" x14ac:dyDescent="0.2">
      <c r="A19" s="324" t="s">
        <v>220</v>
      </c>
      <c r="C19" s="1" t="s">
        <v>15</v>
      </c>
      <c r="D19" s="3"/>
      <c r="E19" s="4" t="s">
        <v>7</v>
      </c>
      <c r="G19" s="1" t="s">
        <v>44</v>
      </c>
      <c r="I19" s="2" t="s">
        <v>29</v>
      </c>
      <c r="K19" s="101" t="s">
        <v>94</v>
      </c>
      <c r="M19" s="158" t="s">
        <v>140</v>
      </c>
      <c r="O19" s="97" t="s">
        <v>176</v>
      </c>
    </row>
    <row r="20" spans="1:15" ht="11.25" customHeight="1" x14ac:dyDescent="0.2">
      <c r="A20" s="324" t="s">
        <v>221</v>
      </c>
      <c r="C20" s="1" t="s">
        <v>16</v>
      </c>
      <c r="D20" s="3"/>
      <c r="E20" s="4" t="s">
        <v>53</v>
      </c>
      <c r="G20" s="1" t="s">
        <v>61</v>
      </c>
      <c r="I20" s="2" t="s">
        <v>56</v>
      </c>
      <c r="K20" s="1" t="s">
        <v>95</v>
      </c>
      <c r="M20" s="158" t="s">
        <v>141</v>
      </c>
      <c r="O20" s="1" t="s">
        <v>179</v>
      </c>
    </row>
    <row r="21" spans="1:15" ht="11.25" customHeight="1" x14ac:dyDescent="0.2">
      <c r="A21" s="325" t="s">
        <v>222</v>
      </c>
      <c r="C21" s="1" t="s">
        <v>15</v>
      </c>
      <c r="D21" s="95"/>
      <c r="E21" s="94" t="str">
        <f>IF($A$1="Português",E22,(IF($A$1="English",E23,(IF($A$1="Español",E24,(IF($A$1="Français",E25)))))))</f>
        <v>Quant.</v>
      </c>
      <c r="G21" s="156" t="str">
        <f>IF($A$1="Português",G22,(IF($A$1="English",G23,(IF($A$1="Español",G24,(IF($A$1="Français",G25,)))))))</f>
        <v>TOTAL DA REQUISIÇÃO</v>
      </c>
      <c r="I21" s="150" t="str">
        <f>IF($A$1="Português",I22,(IF($A$1="English",I23,(IF($A$1="Español",I24,(IF($A$1="Français",I25,)))))))</f>
        <v>Pais:</v>
      </c>
    </row>
    <row r="22" spans="1:15" ht="11.25" customHeight="1" x14ac:dyDescent="0.2">
      <c r="A22" s="94" t="str">
        <f>IF($A$1="Português",A23,(IF($A$1="English",A24,(IF($A$1="Español",A25,(IF($A$1="Français",A26)))))))</f>
        <v>Atenção!</v>
      </c>
      <c r="C22" s="94" t="str">
        <f>IF($A$1="Português",C23,(IF($A$1="English",C24,(IF($A$1="Español",C25,(IF($A$1="Français",C26)))))))</f>
        <v>para:</v>
      </c>
      <c r="D22" s="102"/>
      <c r="E22" s="99" t="s">
        <v>8</v>
      </c>
      <c r="G22" s="2" t="s">
        <v>161</v>
      </c>
      <c r="I22" s="13" t="s">
        <v>146</v>
      </c>
    </row>
    <row r="23" spans="1:15" ht="11.25" customHeight="1" x14ac:dyDescent="0.2">
      <c r="A23" s="2" t="s">
        <v>185</v>
      </c>
      <c r="C23" s="1" t="s">
        <v>134</v>
      </c>
      <c r="D23" s="102"/>
      <c r="E23" s="99" t="s">
        <v>22</v>
      </c>
      <c r="G23" s="2" t="s">
        <v>162</v>
      </c>
      <c r="I23" s="13" t="s">
        <v>147</v>
      </c>
    </row>
    <row r="24" spans="1:15" x14ac:dyDescent="0.2">
      <c r="A24" s="2" t="s">
        <v>186</v>
      </c>
      <c r="C24" s="1" t="s">
        <v>135</v>
      </c>
      <c r="D24" s="102"/>
      <c r="E24" s="99" t="s">
        <v>23</v>
      </c>
      <c r="G24" s="2" t="s">
        <v>163</v>
      </c>
      <c r="I24" s="13" t="s">
        <v>146</v>
      </c>
    </row>
    <row r="25" spans="1:15" x14ac:dyDescent="0.2">
      <c r="A25" s="2" t="s">
        <v>187</v>
      </c>
      <c r="C25" s="1" t="s">
        <v>136</v>
      </c>
      <c r="D25" s="102"/>
      <c r="E25" s="99" t="s">
        <v>52</v>
      </c>
      <c r="G25" s="2" t="s">
        <v>164</v>
      </c>
      <c r="I25" s="13" t="s">
        <v>148</v>
      </c>
    </row>
    <row r="26" spans="1:15" x14ac:dyDescent="0.2">
      <c r="A26" s="2" t="s">
        <v>186</v>
      </c>
      <c r="C26" s="1" t="s">
        <v>137</v>
      </c>
      <c r="D26" s="102"/>
      <c r="E26" s="94" t="str">
        <f>IF($A$1="Português",E27,(IF($A$1="English",E28,(IF($A$1="Español",E29,(IF($A$1="Français",E30)))))))</f>
        <v>Ler</v>
      </c>
      <c r="G26" s="94" t="str">
        <f>IF($A$1="Português",G27,(IF($A$1="English",G28,(IF($A$1="Español",G29,(IF($A$1="Français",G30)))))))</f>
        <v>Prazo de Inscrição:</v>
      </c>
      <c r="I26" s="94" t="str">
        <f>IF($A$1="Português",I27,(IF($A$1="English",I28,(IF($A$1="Español",I29,(IF($A$1="Français",I30)))))))</f>
        <v>Data:</v>
      </c>
    </row>
    <row r="27" spans="1:15" x14ac:dyDescent="0.2">
      <c r="A27" s="94" t="str">
        <f>IF($A$1="Português",A28,(IF($A$1="English",A29,(IF($A$1="Español",A30,(IF($A$1="Français",A31)))))))</f>
        <v>Nº Contribuinte:</v>
      </c>
      <c r="C27" s="94" t="str">
        <f>IF($A$1="Português",C28,(IF($A$1="English",C29,(IF($A$1="Español",C30,(IF($A$1="Français",C31)))))))</f>
        <v>unid.</v>
      </c>
      <c r="D27" s="102"/>
      <c r="E27" s="99" t="s">
        <v>188</v>
      </c>
      <c r="G27" s="96" t="s">
        <v>82</v>
      </c>
      <c r="I27" s="99" t="s">
        <v>5</v>
      </c>
    </row>
    <row r="28" spans="1:15" ht="12.75" x14ac:dyDescent="0.2">
      <c r="A28" s="101" t="s">
        <v>0</v>
      </c>
      <c r="C28" s="9" t="s">
        <v>1</v>
      </c>
      <c r="D28" s="99"/>
      <c r="E28" s="99" t="s">
        <v>189</v>
      </c>
      <c r="F28" s="103"/>
      <c r="G28" s="1" t="s">
        <v>83</v>
      </c>
      <c r="I28" s="99" t="s">
        <v>12</v>
      </c>
    </row>
    <row r="29" spans="1:15" x14ac:dyDescent="0.2">
      <c r="A29" s="13" t="s">
        <v>65</v>
      </c>
      <c r="C29" s="13" t="s">
        <v>20</v>
      </c>
      <c r="D29" s="102"/>
      <c r="E29" s="99" t="s">
        <v>190</v>
      </c>
      <c r="G29" s="1" t="s">
        <v>84</v>
      </c>
      <c r="I29" s="99" t="s">
        <v>13</v>
      </c>
    </row>
    <row r="30" spans="1:15" x14ac:dyDescent="0.2">
      <c r="A30" s="1" t="s">
        <v>14</v>
      </c>
      <c r="C30" s="9" t="s">
        <v>1</v>
      </c>
      <c r="D30" s="102"/>
      <c r="E30" s="99" t="s">
        <v>191</v>
      </c>
      <c r="G30" s="1" t="s">
        <v>85</v>
      </c>
      <c r="I30" s="99" t="s">
        <v>12</v>
      </c>
    </row>
    <row r="31" spans="1:15" x14ac:dyDescent="0.2">
      <c r="A31" s="13" t="s">
        <v>54</v>
      </c>
      <c r="C31" s="13" t="s">
        <v>20</v>
      </c>
    </row>
    <row r="32" spans="1:15" x14ac:dyDescent="0.2"/>
    <row r="40" spans="3:3" ht="11.25" customHeight="1" x14ac:dyDescent="0.2">
      <c r="C40" s="2"/>
    </row>
    <row r="41" spans="3:3" ht="11.25" customHeight="1" x14ac:dyDescent="0.2">
      <c r="C41" s="2"/>
    </row>
  </sheetData>
  <sheetProtection selectLockedCells="1"/>
  <phoneticPr fontId="0" type="noConversion"/>
  <printOptions horizontalCentered="1" gridLines="1"/>
  <pageMargins left="0" right="0" top="0.43307086614173229" bottom="0" header="0.19685039370078741" footer="0"/>
  <pageSetup paperSize="9" orientation="landscape" r:id="rId1"/>
  <headerFooter alignWithMargins="0">
    <oddHeader xml:space="preserve">&amp;C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148C2-42FE-4144-A09D-9BA7EF22F7E1}">
  <dimension ref="A1:A57"/>
  <sheetViews>
    <sheetView showGridLines="0" topLeftCell="A35" zoomScaleNormal="100" workbookViewId="0">
      <selection activeCell="A3" sqref="A3"/>
    </sheetView>
  </sheetViews>
  <sheetFormatPr defaultColWidth="9.140625" defaultRowHeight="11.25" x14ac:dyDescent="0.2"/>
  <cols>
    <col min="1" max="1" width="137.140625" style="85" customWidth="1"/>
    <col min="2" max="16384" width="9.140625" style="85"/>
  </cols>
  <sheetData>
    <row r="1" spans="1:1" ht="14.25" customHeight="1" x14ac:dyDescent="0.2">
      <c r="A1" s="133" t="str">
        <f>Suspensões!$L$1</f>
        <v>Português</v>
      </c>
    </row>
    <row r="2" spans="1:1" ht="15" customHeight="1" x14ac:dyDescent="0.2">
      <c r="A2" s="154"/>
    </row>
    <row r="3" spans="1:1" x14ac:dyDescent="0.2">
      <c r="A3" s="54" t="str">
        <f>IF($A$1="Português",A4,(IF($A$1="English",A5,(IF($A$1="Español",A6,(IF($A$1="Français",A7)))))))</f>
        <v>Requisições durante a Montagem e Realização tem um AGRAVAMENTO de 30% e está sujeita à disponibilidade do produto</v>
      </c>
    </row>
    <row r="4" spans="1:1" x14ac:dyDescent="0.2">
      <c r="A4" s="169" t="s">
        <v>202</v>
      </c>
    </row>
    <row r="5" spans="1:1" x14ac:dyDescent="0.2">
      <c r="A5" s="170" t="s">
        <v>203</v>
      </c>
    </row>
    <row r="6" spans="1:1" x14ac:dyDescent="0.2">
      <c r="A6" s="169" t="s">
        <v>204</v>
      </c>
    </row>
    <row r="7" spans="1:1" x14ac:dyDescent="0.2">
      <c r="A7" s="172" t="s">
        <v>205</v>
      </c>
    </row>
    <row r="8" spans="1:1" ht="22.5" x14ac:dyDescent="0.2">
      <c r="A8" s="173" t="str">
        <f>IF($A$1="Português",A9,(IF($A$1="English",A10,(IF($A$1="Español",A11,(IF($A$1="Français",A12,)))))))</f>
        <v>A desistência de serviços solicitados só poderá ser feita até ao 4º dia antes do período de montagem, a partir desta data 
não haverá lugar à devolução do valor pago.</v>
      </c>
    </row>
    <row r="9" spans="1:1" ht="22.5" x14ac:dyDescent="0.2">
      <c r="A9" s="169" t="s">
        <v>180</v>
      </c>
    </row>
    <row r="10" spans="1:1" ht="22.5" x14ac:dyDescent="0.2">
      <c r="A10" s="170" t="s">
        <v>181</v>
      </c>
    </row>
    <row r="11" spans="1:1" ht="22.5" x14ac:dyDescent="0.2">
      <c r="A11" s="169" t="s">
        <v>182</v>
      </c>
    </row>
    <row r="12" spans="1:1" ht="22.5" x14ac:dyDescent="0.2">
      <c r="A12" s="171" t="s">
        <v>183</v>
      </c>
    </row>
    <row r="13" spans="1:1" x14ac:dyDescent="0.2">
      <c r="A13" s="151" t="str">
        <f>IF($A$1="Português",A14,(IF($A$1="English",A15,(IF($A$1="Español",A16,(IF($A$1="Français",A17,)))))))</f>
        <v xml:space="preserve">Se for uma REGIÃO AUTÓNOMA, indique qual:    (Aplica-se apenas às Empresas Portuguesas)   </v>
      </c>
    </row>
    <row r="14" spans="1:1" x14ac:dyDescent="0.2">
      <c r="A14" s="22" t="s">
        <v>154</v>
      </c>
    </row>
    <row r="15" spans="1:1" x14ac:dyDescent="0.2">
      <c r="A15" s="137" t="s">
        <v>149</v>
      </c>
    </row>
    <row r="16" spans="1:1" x14ac:dyDescent="0.2">
      <c r="A16" s="22" t="s">
        <v>150</v>
      </c>
    </row>
    <row r="17" spans="1:1" x14ac:dyDescent="0.2">
      <c r="A17" s="152" t="s">
        <v>153</v>
      </c>
    </row>
    <row r="18" spans="1:1" x14ac:dyDescent="0.2">
      <c r="A18" s="118" t="str">
        <f>IF($A$1="Português",A19,(IF($A$1="English",A20,(IF($A$1="Español",A21,(IF($A$1="Français",A22)))))))</f>
        <v>OS PENDÕES SÃO LOCALIZADOS DENTRO DO ESPAÇO DO STAND.  ALTURA MÁXIMA AO SOLO 6 METROS</v>
      </c>
    </row>
    <row r="19" spans="1:1" x14ac:dyDescent="0.2">
      <c r="A19" s="1" t="s">
        <v>45</v>
      </c>
    </row>
    <row r="20" spans="1:1" x14ac:dyDescent="0.2">
      <c r="A20" s="1" t="s">
        <v>46</v>
      </c>
    </row>
    <row r="21" spans="1:1" x14ac:dyDescent="0.2">
      <c r="A21" s="1" t="s">
        <v>47</v>
      </c>
    </row>
    <row r="22" spans="1:1" x14ac:dyDescent="0.2">
      <c r="A22" s="86" t="s">
        <v>63</v>
      </c>
    </row>
    <row r="23" spans="1:1" x14ac:dyDescent="0.2">
      <c r="A23" s="118" t="str">
        <f>IF($A$1="Português",A24,(IF($A$1="English",A25,(IF($A$1="Español",A26,(IF($A$1="Français",A27)))))))</f>
        <v>Pagamento a favor de:    LISBOA-FEIRAS CONGRESSOS E EVENTOS   (referência)</v>
      </c>
    </row>
    <row r="24" spans="1:1" x14ac:dyDescent="0.2">
      <c r="A24" s="83" t="s">
        <v>122</v>
      </c>
    </row>
    <row r="25" spans="1:1" x14ac:dyDescent="0.2">
      <c r="A25" s="84" t="s">
        <v>123</v>
      </c>
    </row>
    <row r="26" spans="1:1" x14ac:dyDescent="0.2">
      <c r="A26" s="83" t="s">
        <v>124</v>
      </c>
    </row>
    <row r="27" spans="1:1" x14ac:dyDescent="0.2">
      <c r="A27" s="117" t="s">
        <v>125</v>
      </c>
    </row>
    <row r="28" spans="1:1" x14ac:dyDescent="0.2">
      <c r="A28" s="118" t="str">
        <f>IF($A$1="Português",A29,(IF($A$1="English",A30,(IF($A$1="Español",A31,(IF($A$1="Français",A32)))))))</f>
        <v>Para proceder a uma correcta montagem dos equipamentos/serviços, é imprescindível o envio do PLANO TÉCNICO, com indicação da localização pretendida.</v>
      </c>
    </row>
    <row r="29" spans="1:1" x14ac:dyDescent="0.2">
      <c r="A29" s="119" t="s">
        <v>98</v>
      </c>
    </row>
    <row r="30" spans="1:1" x14ac:dyDescent="0.2">
      <c r="A30" s="120" t="s">
        <v>99</v>
      </c>
    </row>
    <row r="31" spans="1:1" x14ac:dyDescent="0.2">
      <c r="A31" s="119" t="s">
        <v>100</v>
      </c>
    </row>
    <row r="32" spans="1:1" x14ac:dyDescent="0.2">
      <c r="A32" s="121" t="s">
        <v>101</v>
      </c>
    </row>
    <row r="33" spans="1:1" ht="22.5" x14ac:dyDescent="0.2">
      <c r="A33" s="54" t="str">
        <f>IF($A$1="Português",A34,(IF($A$1="English",A35,(IF($A$1="Español",A36,(IF($A$1="Français",A37)))))))</f>
        <v>Os pendões deverão ser entregues com baínhas ou ilhóses e tubos em alumínio ou estruturas adequadas, prontos a suspender. O peso não poderá exceder os 30Kg. 
Deverão ser entregues nas instalações da FIL até ao 1º dia de montagem.</v>
      </c>
    </row>
    <row r="34" spans="1:1" ht="22.5" x14ac:dyDescent="0.2">
      <c r="A34" s="89" t="s">
        <v>111</v>
      </c>
    </row>
    <row r="35" spans="1:1" ht="22.5" x14ac:dyDescent="0.2">
      <c r="A35" s="87" t="s">
        <v>112</v>
      </c>
    </row>
    <row r="36" spans="1:1" ht="22.5" x14ac:dyDescent="0.2">
      <c r="A36" s="134" t="s">
        <v>113</v>
      </c>
    </row>
    <row r="37" spans="1:1" ht="30" customHeight="1" x14ac:dyDescent="0.2">
      <c r="A37" s="88" t="s">
        <v>114</v>
      </c>
    </row>
    <row r="38" spans="1:1" x14ac:dyDescent="0.2">
      <c r="A38" s="54" t="str">
        <f>IF($A$1="Português",A39,(IF($A$1="English",A40,(IF($A$1="Español",A41,(IF($A$1="Français",A42)))))))</f>
        <v xml:space="preserve">As imagens devem ser enviadas até   </v>
      </c>
    </row>
    <row r="39" spans="1:1" x14ac:dyDescent="0.2">
      <c r="A39" s="131" t="s">
        <v>130</v>
      </c>
    </row>
    <row r="40" spans="1:1" x14ac:dyDescent="0.2">
      <c r="A40" s="123" t="s">
        <v>131</v>
      </c>
    </row>
    <row r="41" spans="1:1" x14ac:dyDescent="0.2">
      <c r="A41" s="131" t="s">
        <v>132</v>
      </c>
    </row>
    <row r="42" spans="1:1" x14ac:dyDescent="0.2">
      <c r="A42" s="131" t="s">
        <v>133</v>
      </c>
    </row>
    <row r="43" spans="1:1" s="1" customFormat="1" ht="22.5" x14ac:dyDescent="0.2">
      <c r="A43" s="54" t="str">
        <f>IF($A$1="Português",A44,(IF($A$1="English",A45,(IF($A$1="Español",A46,(IF($A$1="Français",A47)))))))</f>
        <v>IMAGENS PARA PRODUÇÃO E APLICAÇÃO devem ser enviadas em formato digital, preferencialmente em .PDF, .TIFF ou .JPEG, com uma resolução mínima de 72 dpi’s ao tamanho natural (1:1), com as fontes convertidas em curvas.</v>
      </c>
    </row>
    <row r="44" spans="1:1" s="1" customFormat="1" ht="22.5" x14ac:dyDescent="0.2">
      <c r="A44" s="128" t="s">
        <v>126</v>
      </c>
    </row>
    <row r="45" spans="1:1" s="1" customFormat="1" ht="22.5" x14ac:dyDescent="0.2">
      <c r="A45" s="129" t="s">
        <v>127</v>
      </c>
    </row>
    <row r="46" spans="1:1" s="1" customFormat="1" ht="22.5" x14ac:dyDescent="0.2">
      <c r="A46" s="128" t="s">
        <v>128</v>
      </c>
    </row>
    <row r="47" spans="1:1" s="1" customFormat="1" ht="22.5" x14ac:dyDescent="0.2">
      <c r="A47" s="130" t="s">
        <v>129</v>
      </c>
    </row>
    <row r="48" spans="1:1" ht="22.5" x14ac:dyDescent="0.2">
      <c r="A48" s="118" t="str">
        <f>IF($A$1="Português",A49,(IF($A$1="English",A50,(IF($A$1="Español",A51,(IF($A$1="Français",A52)))))))</f>
        <v>2,90 Lg. x 1,45 Alt. 
x 2,90 Prof.</v>
      </c>
    </row>
    <row r="49" spans="1:1" ht="22.5" x14ac:dyDescent="0.2">
      <c r="A49" s="83" t="s">
        <v>143</v>
      </c>
    </row>
    <row r="50" spans="1:1" ht="22.5" x14ac:dyDescent="0.2">
      <c r="A50" s="84" t="s">
        <v>142</v>
      </c>
    </row>
    <row r="51" spans="1:1" ht="22.5" x14ac:dyDescent="0.2">
      <c r="A51" s="83" t="s">
        <v>144</v>
      </c>
    </row>
    <row r="52" spans="1:1" ht="22.5" x14ac:dyDescent="0.2">
      <c r="A52" s="165" t="s">
        <v>145</v>
      </c>
    </row>
    <row r="53" spans="1:1" ht="22.5" x14ac:dyDescent="0.2">
      <c r="A53" s="118" t="str">
        <f>IF($A$1="Português",A54,(IF($A$1="English",A55,(IF($A$1="Español",A56,(IF($A$1="Français",A57)))))))</f>
        <v>2,90 Lg. x 1,45 Alt.
x 1,45 Prof.</v>
      </c>
    </row>
    <row r="54" spans="1:1" ht="22.5" x14ac:dyDescent="0.2">
      <c r="A54" s="83" t="s">
        <v>208</v>
      </c>
    </row>
    <row r="55" spans="1:1" ht="22.5" x14ac:dyDescent="0.2">
      <c r="A55" s="84" t="s">
        <v>76</v>
      </c>
    </row>
    <row r="56" spans="1:1" ht="22.5" x14ac:dyDescent="0.2">
      <c r="A56" s="83" t="s">
        <v>77</v>
      </c>
    </row>
    <row r="57" spans="1:1" ht="22.5" x14ac:dyDescent="0.2">
      <c r="A57" s="165" t="s">
        <v>81</v>
      </c>
    </row>
  </sheetData>
  <sheetProtection selectLockedCell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Suspensões</vt:lpstr>
      <vt:lpstr>T1</vt:lpstr>
      <vt:lpstr>T2</vt:lpstr>
      <vt:lpstr>Suspensões!Print_Area</vt:lpstr>
    </vt:vector>
  </TitlesOfParts>
  <Company>AIP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mplopes01</dc:creator>
  <cp:lastModifiedBy>Olga Guido</cp:lastModifiedBy>
  <cp:lastPrinted>2024-07-17T12:43:47Z</cp:lastPrinted>
  <dcterms:created xsi:type="dcterms:W3CDTF">2010-07-14T14:04:12Z</dcterms:created>
  <dcterms:modified xsi:type="dcterms:W3CDTF">2024-07-18T11:40:25Z</dcterms:modified>
</cp:coreProperties>
</file>