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mplopes01\Documents\Boletins\OMD\"/>
    </mc:Choice>
  </mc:AlternateContent>
  <xr:revisionPtr revIDLastSave="0" documentId="13_ncr:1_{B07A6D9C-6A74-4CD4-8778-F84AD10D6A9C}" xr6:coauthVersionLast="47" xr6:coauthVersionMax="47" xr10:uidLastSave="{00000000-0000-0000-0000-000000000000}"/>
  <workbookProtection workbookAlgorithmName="SHA-512" workbookHashValue="uow0qk+9COHOaBebKh1q6+NhucfaVgb22n1b2iCK92iZ+f4POQe6rbISxPQQBj7RKBgQuCyfxcmfkP7FlsY2LA==" workbookSaltValue="lYNwG5ATlbjMWzjdkr5+Dw==" workbookSpinCount="100000" lockStructure="1"/>
  <bookViews>
    <workbookView xWindow="-108" yWindow="-108" windowWidth="23256" windowHeight="12576" tabRatio="610" xr2:uid="{00000000-000D-0000-FFFF-FFFF00000000}"/>
  </bookViews>
  <sheets>
    <sheet name="Suspensões" sheetId="1" r:id="rId1"/>
    <sheet name="T1" sheetId="4" state="hidden" r:id="rId2"/>
    <sheet name="T2" sheetId="5" state="hidden" r:id="rId3"/>
  </sheets>
  <definedNames>
    <definedName name="_xlnm.Print_Area" localSheetId="0">Suspensões!$A$1:$S$110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B12" i="4"/>
  <c r="C11" i="4"/>
  <c r="C10" i="4"/>
  <c r="C8" i="4"/>
  <c r="C7" i="4"/>
  <c r="C6" i="4"/>
  <c r="C5" i="4"/>
  <c r="C4" i="4"/>
  <c r="H83" i="1"/>
  <c r="G60" i="1"/>
  <c r="N93" i="1" l="1"/>
  <c r="K4" i="1"/>
  <c r="N97" i="1"/>
  <c r="N92" i="1" l="1"/>
  <c r="V2" i="1"/>
  <c r="V3" i="1"/>
  <c r="W1" i="1"/>
  <c r="P90" i="1" s="1"/>
  <c r="Q66" i="1"/>
  <c r="Q68" i="1"/>
  <c r="Q56" i="1"/>
  <c r="Q54" i="1"/>
  <c r="Q52" i="1"/>
  <c r="Q50" i="1"/>
  <c r="Q46" i="1"/>
  <c r="Q44" i="1"/>
  <c r="Q42" i="1"/>
  <c r="Q40" i="1"/>
  <c r="Q36" i="1"/>
  <c r="Q34" i="1"/>
  <c r="Q32" i="1"/>
  <c r="Q30" i="1"/>
  <c r="Q26" i="1"/>
  <c r="Q24" i="1"/>
  <c r="Q22" i="1"/>
  <c r="Q20" i="1"/>
  <c r="A1" i="5"/>
  <c r="A8" i="5" s="1"/>
  <c r="C7" i="1" s="1"/>
  <c r="A1" i="4"/>
  <c r="C27" i="4" s="1"/>
  <c r="Q89" i="1" l="1"/>
  <c r="Q90" i="1" s="1"/>
  <c r="Q91" i="1" s="1"/>
  <c r="Q92" i="1" s="1"/>
  <c r="Q93" i="1" s="1"/>
  <c r="O1" i="4"/>
  <c r="J92" i="1" s="1"/>
  <c r="A17" i="4"/>
  <c r="A5" i="1" s="1"/>
  <c r="A43" i="5"/>
  <c r="D84" i="1" s="1"/>
  <c r="A53" i="5"/>
  <c r="D34" i="1" s="1"/>
  <c r="A48" i="5"/>
  <c r="D30" i="1" s="1"/>
  <c r="M6" i="4"/>
  <c r="C77" i="1" s="1"/>
  <c r="G21" i="4"/>
  <c r="M91" i="1" s="1"/>
  <c r="C22" i="4"/>
  <c r="J83" i="1" s="1"/>
  <c r="G16" i="4"/>
  <c r="C48" i="1" s="1"/>
  <c r="K11" i="4"/>
  <c r="A2" i="1" s="1"/>
  <c r="A13" i="5"/>
  <c r="C14" i="1" s="1"/>
  <c r="A33" i="5"/>
  <c r="D78" i="1" s="1"/>
  <c r="E11" i="4"/>
  <c r="N56" i="1"/>
  <c r="A38" i="5"/>
  <c r="D83" i="1" s="1"/>
  <c r="A3" i="5"/>
  <c r="A6" i="1" s="1"/>
  <c r="G11" i="4"/>
  <c r="C107" i="1" s="1"/>
  <c r="A23" i="5"/>
  <c r="E97" i="1" s="1"/>
  <c r="G1" i="4"/>
  <c r="A27" i="4"/>
  <c r="C10" i="1" s="1"/>
  <c r="M16" i="4"/>
  <c r="C82" i="1" s="1"/>
  <c r="I6" i="4"/>
  <c r="I16" i="4"/>
  <c r="M11" i="4"/>
  <c r="C17" i="4"/>
  <c r="C104" i="1" s="1"/>
  <c r="E21" i="4"/>
  <c r="K1" i="4"/>
  <c r="C28" i="1" s="1"/>
  <c r="I11" i="4"/>
  <c r="E6" i="4"/>
  <c r="C38" i="1" s="1"/>
  <c r="O6" i="4"/>
  <c r="G92" i="1" s="1"/>
  <c r="I21" i="4"/>
  <c r="C12" i="1" s="1"/>
  <c r="A18" i="5"/>
  <c r="C72" i="1" s="1"/>
  <c r="A28" i="5"/>
  <c r="D73" i="1" s="1"/>
  <c r="I1" i="4"/>
  <c r="D20" i="1" s="1"/>
  <c r="K16" i="4"/>
  <c r="M1" i="4"/>
  <c r="O16" i="4"/>
  <c r="M90" i="1" s="1"/>
  <c r="E1" i="4"/>
  <c r="C18" i="1" s="1"/>
  <c r="I26" i="4"/>
  <c r="N104" i="1" s="1"/>
  <c r="E26" i="4"/>
  <c r="K6" i="4"/>
  <c r="J9" i="1" s="1"/>
  <c r="G26" i="4"/>
  <c r="A4" i="1" s="1"/>
  <c r="A22" i="4"/>
  <c r="C97" i="1" s="1"/>
  <c r="O11" i="4"/>
  <c r="G93" i="1" s="1"/>
  <c r="E16" i="4"/>
  <c r="G6" i="4"/>
  <c r="C64" i="1" s="1"/>
  <c r="Q17" i="1" l="1"/>
  <c r="Q63" i="1"/>
  <c r="M17" i="1"/>
  <c r="M63" i="1"/>
  <c r="C11" i="1"/>
  <c r="C60" i="1"/>
  <c r="N20" i="1"/>
  <c r="N36" i="1"/>
  <c r="N68" i="1"/>
  <c r="N40" i="1"/>
  <c r="N32" i="1"/>
  <c r="N44" i="1"/>
  <c r="N46" i="1"/>
  <c r="N66" i="1"/>
  <c r="N24" i="1"/>
  <c r="N52" i="1"/>
  <c r="N22" i="1"/>
  <c r="N34" i="1"/>
  <c r="N42" i="1"/>
  <c r="N26" i="1"/>
  <c r="N30" i="1"/>
  <c r="N50" i="1"/>
  <c r="N54" i="1"/>
  <c r="D40" i="1"/>
  <c r="D50" i="1"/>
  <c r="D66" i="1"/>
  <c r="D54" i="1"/>
  <c r="D44" i="1"/>
  <c r="D24" i="1"/>
  <c r="H34" i="1"/>
  <c r="H24" i="1"/>
  <c r="H50" i="1"/>
  <c r="H66" i="1"/>
  <c r="H30" i="1"/>
  <c r="H40" i="1"/>
  <c r="H44" i="1"/>
  <c r="H54" i="1"/>
  <c r="H20" i="1"/>
  <c r="H32" i="1"/>
  <c r="H56" i="1"/>
  <c r="H36" i="1"/>
  <c r="H22" i="1"/>
  <c r="H52" i="1"/>
  <c r="H42" i="1"/>
  <c r="H46" i="1"/>
  <c r="H68" i="1"/>
  <c r="H26" i="1"/>
</calcChain>
</file>

<file path=xl/sharedStrings.xml><?xml version="1.0" encoding="utf-8"?>
<sst xmlns="http://schemas.openxmlformats.org/spreadsheetml/2006/main" count="272" uniqueCount="240">
  <si>
    <t>Nº Contribuinte:</t>
  </si>
  <si>
    <t>unid.</t>
  </si>
  <si>
    <t>unid</t>
  </si>
  <si>
    <t>Sub-total</t>
  </si>
  <si>
    <t>Assinatura:</t>
  </si>
  <si>
    <t>Data:</t>
  </si>
  <si>
    <t>Euro</t>
  </si>
  <si>
    <t>Valor</t>
  </si>
  <si>
    <t>Quant.</t>
  </si>
  <si>
    <t>Campos Obrigatórios</t>
  </si>
  <si>
    <t>Required Fields</t>
  </si>
  <si>
    <t>Campos Obligatórios</t>
  </si>
  <si>
    <t>Date:</t>
  </si>
  <si>
    <t>Fecha:</t>
  </si>
  <si>
    <t>NIF:</t>
  </si>
  <si>
    <t>Signature:</t>
  </si>
  <si>
    <t>Firma:</t>
  </si>
  <si>
    <t>Português</t>
  </si>
  <si>
    <t>English</t>
  </si>
  <si>
    <t>Español</t>
  </si>
  <si>
    <t>unit</t>
  </si>
  <si>
    <t>Cost</t>
  </si>
  <si>
    <t>Qty</t>
  </si>
  <si>
    <t>Cant.</t>
  </si>
  <si>
    <t>*</t>
  </si>
  <si>
    <t>Only Placement</t>
  </si>
  <si>
    <t>406 213</t>
  </si>
  <si>
    <t>406 219</t>
  </si>
  <si>
    <t>406 223</t>
  </si>
  <si>
    <t>Production and Placement</t>
  </si>
  <si>
    <t>406 214</t>
  </si>
  <si>
    <t>406 221</t>
  </si>
  <si>
    <t>406 220</t>
  </si>
  <si>
    <t>406 224</t>
  </si>
  <si>
    <t>406 216</t>
  </si>
  <si>
    <t>406 222</t>
  </si>
  <si>
    <t>406 218</t>
  </si>
  <si>
    <t>406 211</t>
  </si>
  <si>
    <t>406 212</t>
  </si>
  <si>
    <t>406 215</t>
  </si>
  <si>
    <t>406 217</t>
  </si>
  <si>
    <t>406 228</t>
  </si>
  <si>
    <t>406 227</t>
  </si>
  <si>
    <t>Só Colocação</t>
  </si>
  <si>
    <t>Produção e Colocação</t>
  </si>
  <si>
    <t>Sólo Colocación</t>
  </si>
  <si>
    <t>Producción y Colocación</t>
  </si>
  <si>
    <t>PENDÃO CÚBICO</t>
  </si>
  <si>
    <t>CÚBIC BANNER</t>
  </si>
  <si>
    <t>SUSPENSIÓN CÚBICA</t>
  </si>
  <si>
    <t>PENDÃO PARALELIPIPÉDICO</t>
  </si>
  <si>
    <t>PARALLELEPIPED BANNER</t>
  </si>
  <si>
    <t>PENDÃO TRIANGULAR</t>
  </si>
  <si>
    <t>TRIANGULAR BANNER</t>
  </si>
  <si>
    <t>SUSPENSIÓN TRIANGULAR</t>
  </si>
  <si>
    <t xml:space="preserve">PENDÃO 1 FACE </t>
  </si>
  <si>
    <t xml:space="preserve">BANNER 1 FACE </t>
  </si>
  <si>
    <t>SUSPENSIÓN 1 CARA</t>
  </si>
  <si>
    <t>PENDÃO DUPLA FACE</t>
  </si>
  <si>
    <t>BANNER DOUBLE FACE</t>
  </si>
  <si>
    <t>SUSPENSIÓN DOBLE CARA</t>
  </si>
  <si>
    <t>OS PENDÕES SÃO LOCALIZADOS DENTRO DO ESPAÇO DO STAND.  ALTURA MÁXIMA AO SOLO 6 METROS</t>
  </si>
  <si>
    <t>BANNERS ARE LOCATED IN THE AREA OF THE STAND.  MAXIMUM HEIGHT TO GROUND 6 METRES</t>
  </si>
  <si>
    <t>LAS SUSPENSIONES SE ENCUENTRAN UBICADAS EN EL ÁREA DEL STAND.  ALTURA MAXIMA A SUELO 6 METROS</t>
  </si>
  <si>
    <t>(2 semanas)</t>
  </si>
  <si>
    <t>(2 weeks)</t>
  </si>
  <si>
    <t>T: 00-351-21-892 13 93</t>
  </si>
  <si>
    <t>Français</t>
  </si>
  <si>
    <t>Qté</t>
  </si>
  <si>
    <t>Coût</t>
  </si>
  <si>
    <t>Nº Contribuable:</t>
  </si>
  <si>
    <t>(2 semaines)</t>
  </si>
  <si>
    <t>Seulement Placement</t>
  </si>
  <si>
    <t>Production et Placement</t>
  </si>
  <si>
    <t>SUSPENSION CUBIC</t>
  </si>
  <si>
    <t>SUSPENSIÓN PARALELEPIPÉDICO</t>
  </si>
  <si>
    <t>SUSPENSION PARALLELEPIPEDE</t>
  </si>
  <si>
    <t>SUSPENSION DOUBLE FACE</t>
  </si>
  <si>
    <t>SUSPENSION TRIANGULAIRE</t>
  </si>
  <si>
    <t>LES SUSPENSIONS SONT SITUES DANS LA ZONE DU STAND. UN MAXIMUM HAUTEUR ÉTAGE 6 MÈTRES</t>
  </si>
  <si>
    <t>SUSPENSION 1 FACE</t>
  </si>
  <si>
    <t>VAT Number:</t>
  </si>
  <si>
    <t>Language / Idioma / Idiome</t>
  </si>
  <si>
    <t>1,45 Lg. x 1,45 Alt.</t>
  </si>
  <si>
    <t>1,45 Width x 1,45 Height</t>
  </si>
  <si>
    <t>1,45 Ancho x 1,45 Alto</t>
  </si>
  <si>
    <t>2,90 Lg. x 2,90 Alt.</t>
  </si>
  <si>
    <t>2,90 Width x 2,90 Height</t>
  </si>
  <si>
    <t>2,90 Ancho x 2,90 Alto</t>
  </si>
  <si>
    <t>1,45 Lg. x 2,90 Alt.</t>
  </si>
  <si>
    <t>1,45 Width x 2,90 Height</t>
  </si>
  <si>
    <t>1,45 Ancho x 2,90 Alto</t>
  </si>
  <si>
    <t>2,90 Width x 1,45 Height
x 1,45 Depth</t>
  </si>
  <si>
    <t>2,90 Ancho x 1,45 Alto
x 1,45 Prof.</t>
  </si>
  <si>
    <t>1,45 Largeur X 1,45 Hauteur</t>
  </si>
  <si>
    <t>2,90 Largeur x 2,90 Hauteur</t>
  </si>
  <si>
    <t>1,45 Largeur X 2,90 Hauteur</t>
  </si>
  <si>
    <t>2,90 Largeur x 1,45 Hauteur
x 1,45 Fond</t>
  </si>
  <si>
    <t>Prazo de Inscrição:</t>
  </si>
  <si>
    <t xml:space="preserve">Deadline:   </t>
  </si>
  <si>
    <t xml:space="preserve">Fecha Límite:  </t>
  </si>
  <si>
    <t xml:space="preserve">Date Limite:  </t>
  </si>
  <si>
    <t>ESPAÇOS PUBLICITÁRIOS - PENDÕES</t>
  </si>
  <si>
    <t>ADVERTISING SPACES - BANNER</t>
  </si>
  <si>
    <t>ESPACIOS PUBICITARIOS - SUSPENSIONES</t>
  </si>
  <si>
    <t>ESPACES PUBLICITAIRES - SUSPENSIONS</t>
  </si>
  <si>
    <t>u</t>
  </si>
  <si>
    <t>v</t>
  </si>
  <si>
    <t>Nome da Empresa Expositora:</t>
  </si>
  <si>
    <t>Company Name Exhibitor:</t>
  </si>
  <si>
    <t>Nombre de la Empresa Expositora:</t>
  </si>
  <si>
    <t>Nom de l'Entreprise Exposant:</t>
  </si>
  <si>
    <t>servifil@ccl.fil.pt</t>
  </si>
  <si>
    <t>Champs Obligatoires</t>
  </si>
  <si>
    <t>Para proceder a uma correcta montagem dos equipamentos/serviços, é imprescindível o envio do PLANO TÉCNICO, com indicação da localização pretendida.</t>
  </si>
  <si>
    <t xml:space="preserve">In order to proceed to the correct assembly of equipment/services, it is imperative that the TECHNICAL PLAN,  indicating the intended location. </t>
  </si>
  <si>
    <t>Para proceder a un montaje correcto de los equipamientos /servicios, es imprescindible el envío del PLANO TÉCNICO, con indicación de la  localización pretendida.</t>
  </si>
  <si>
    <t xml:space="preserve">Pour faire un montage correct des équipements / services, il est essentiel d'envoyer le PLAN TECHNIQUE, montrant l'emplacement souhaité. </t>
  </si>
  <si>
    <t>●</t>
  </si>
  <si>
    <t>IMAGENS PARA PRODUÇÃO E APLICAÇÃO</t>
  </si>
  <si>
    <t>IMAGES FOR PRODUCTION AND APPLICATION</t>
  </si>
  <si>
    <t>IMAGENES PARA IMPRESIÓN Y APLICACIÓN</t>
  </si>
  <si>
    <t>IMAGES POUR PRODUCTION ET APPLICATION</t>
  </si>
  <si>
    <t>SÓ COLOCAÇÃO</t>
  </si>
  <si>
    <t>ONLY PLACEMENT</t>
  </si>
  <si>
    <t>SÓLO COLOCACIÓN</t>
  </si>
  <si>
    <t>SEULEMENT PLACEMENT</t>
  </si>
  <si>
    <t>Os pendões deverão ser entregues com baínhas ou ilhóses e tubos em alumínio ou estruturas adequadas, prontos a suspender. O peso não poderá exceder os 30Kg. 
Deverão ser entregues nas instalações da FIL até ao 1º dia de montagem.</t>
  </si>
  <si>
    <t xml:space="preserve">The banners should be delivered with hems or rivets and aluminum tubes or suitable structures, ready to hang. The banner weight can not exceed 30Kg. 
The banners must be delivered in FIL premises until the 1st assembly day. </t>
  </si>
  <si>
    <t>Las suspensiones deben ser entregadas con costura en el borde u ojetes y tubo de aluminio o estructuras adecuadas para suspender. No puede exceder los 30kg. 
Las suspensiones se deben entregar en las instalaciones de FIL antes del 1º día de montaje.</t>
  </si>
  <si>
    <t>Les suspensions doivent être livrés avec des gaines ou des œillets et des tubes d'aluminium ou de structures appropriées, prêt à suspendre. Le poids ne doit pas dépasser 30 kg.
Doit être livré dans les locaux de FIL jusqu'au 1er jour de montage.</t>
  </si>
  <si>
    <t>PRODUÇÃO E COLOCAÇÃO</t>
  </si>
  <si>
    <t>PRODUCTION AND PLACEMENT</t>
  </si>
  <si>
    <t>PRODUCTION ET PLACEMENT</t>
  </si>
  <si>
    <t>PRODUCCIÓN Y COLOCACIÓN</t>
  </si>
  <si>
    <t>Restante pagamento até:</t>
  </si>
  <si>
    <t>Remaining payment until:</t>
  </si>
  <si>
    <t>Restant paiement jusqu'à:</t>
  </si>
  <si>
    <t>Pagamento a favor de:    LISBOA-FEIRAS CONGRESSOS E EVENTOS   (referência)</t>
  </si>
  <si>
    <t>Payment in favor of:    LISBOA-FEIRAS CONGRESSOS E EVENTOS   (reference)</t>
  </si>
  <si>
    <t>Pago a favor de:    LISBOA-FEIRAS CONGRESSOS E EVENTOS   (referencia)</t>
  </si>
  <si>
    <t>Paiement en faveur de:    LISBOA-FEIRAS CONGRESSOS E EVENTOS   (référence)</t>
  </si>
  <si>
    <t>IMAGENS PARA PRODUÇÃO E APLICAÇÃO devem ser enviadas em formato digital, preferencialmente em .PDF, .TIFF ou .JPEG, com uma resolução mínima de 72 dpi’s ao tamanho natural (1:1), com as fontes convertidas em curvas.</t>
  </si>
  <si>
    <t>IMAGES FOR PRODUCTION AND APPLICATION must be submitted in digital format, preferably in .PDF, .TIFF or .JPEG, with a minimum resolution of 72 dpi's natural size (1: 1), with the fonts converted into curves.</t>
  </si>
  <si>
    <t>IMAGENES PARA IMPRESIÓN Y APLICACIÓN deben ser enviadas en formato digital, en los siguientes formatos: .PDF, .TIFF o .JPEG, con una resolución mínima de 72 dpi’s, al tamaño natural (1:1), con las fuentes convertidas en curvas.</t>
  </si>
  <si>
    <t>IMAGES POUR PRODUCTION ET APPLICATION doit être envoyé en format digital, de préférence au format .PDF, .TIFF ou JPEG avec une résolution minimum de 72 DPI à la taille naturel (1: 1), avec les types de lettres converties en courbes.</t>
  </si>
  <si>
    <t xml:space="preserve">As imagens devem ser enviadas até   </t>
  </si>
  <si>
    <t xml:space="preserve">The images must be sent until   </t>
  </si>
  <si>
    <t xml:space="preserve">Las imágenes deben ser enviadas hasta el   </t>
  </si>
  <si>
    <t xml:space="preserve">Les images doivent être envoyées jusqu'au   </t>
  </si>
  <si>
    <t>para:</t>
  </si>
  <si>
    <t>to:</t>
  </si>
  <si>
    <t>a:</t>
  </si>
  <si>
    <t>à:</t>
  </si>
  <si>
    <t>ARTES FINAIS</t>
  </si>
  <si>
    <t>FINAL ARTS</t>
  </si>
  <si>
    <t>ARTES FINALES</t>
  </si>
  <si>
    <t>ARTS FINALES</t>
  </si>
  <si>
    <t>2,90 Width x 1,45 Height
x 2,90 Depth</t>
  </si>
  <si>
    <t>2,90 Lg. x 1,45 Alt. 
x 2,90 Prof.</t>
  </si>
  <si>
    <t>2,90 Ancho x 1,45 Alto 
x 2,90 Prof.</t>
  </si>
  <si>
    <t>2,90 Largeur x 1,45 Hauteur
x 2,90 Fond</t>
  </si>
  <si>
    <t>Pais:</t>
  </si>
  <si>
    <t>Country:</t>
  </si>
  <si>
    <t>Pays:</t>
  </si>
  <si>
    <t xml:space="preserve">If it is an Autonomous Region, indicate which:    (Only applies to Portuguese Companies)   </t>
  </si>
  <si>
    <t xml:space="preserve">Si es una Región Autonómica, indique cual:    (Sólo se aplica a las Empresas Portuguesas)   </t>
  </si>
  <si>
    <t>AÇORES</t>
  </si>
  <si>
    <t>MADEIRA</t>
  </si>
  <si>
    <t xml:space="preserve">S'il s'agit une Région Autonome, indiquer lequel: (s'applique uniquement aux Entreprises Portugaises)  </t>
  </si>
  <si>
    <t xml:space="preserve">Se for uma REGIÃO AUTÓNOMA, indique qual:    (Aplica-se apenas às Empresas Portuguesas)   </t>
  </si>
  <si>
    <t>PORTUGAL</t>
  </si>
  <si>
    <t xml:space="preserve">PORTUGAL </t>
  </si>
  <si>
    <t>PT</t>
  </si>
  <si>
    <t xml:space="preserve">PT </t>
  </si>
  <si>
    <r>
      <rPr>
        <b/>
        <sz val="9"/>
        <color theme="3"/>
        <rFont val="Calibri"/>
        <family val="2"/>
        <scheme val="minor"/>
      </rPr>
      <t>Caixa Geral de Depósitos –</t>
    </r>
    <r>
      <rPr>
        <b/>
        <sz val="10"/>
        <color theme="3"/>
        <rFont val="Calibri"/>
        <family val="2"/>
        <scheme val="minor"/>
      </rPr>
      <t xml:space="preserve"> IBAN PT50 0035 0557 00028190130 46 – </t>
    </r>
    <r>
      <rPr>
        <b/>
        <sz val="9"/>
        <color theme="3"/>
        <rFont val="Calibri"/>
        <family val="2"/>
        <scheme val="minor"/>
      </rPr>
      <t>BIC/SWIFT:</t>
    </r>
    <r>
      <rPr>
        <b/>
        <sz val="10"/>
        <color theme="3"/>
        <rFont val="Calibri"/>
        <family val="2"/>
        <scheme val="minor"/>
      </rPr>
      <t xml:space="preserve"> CGDIPTPL</t>
    </r>
  </si>
  <si>
    <r>
      <rPr>
        <b/>
        <sz val="9"/>
        <color theme="3"/>
        <rFont val="Calibri"/>
        <family val="2"/>
        <scheme val="minor"/>
      </rPr>
      <t xml:space="preserve">Banco Montepio Geral  -  </t>
    </r>
    <r>
      <rPr>
        <b/>
        <sz val="10"/>
        <color theme="3"/>
        <rFont val="Calibri"/>
        <family val="2"/>
        <scheme val="minor"/>
      </rPr>
      <t>IBAN: PT50 0036 0088 9910 0059 356 91</t>
    </r>
    <r>
      <rPr>
        <b/>
        <sz val="9"/>
        <color theme="3"/>
        <rFont val="Calibri"/>
        <family val="2"/>
        <scheme val="minor"/>
      </rPr>
      <t xml:space="preserve"> -  BIC/SWIFT:</t>
    </r>
    <r>
      <rPr>
        <b/>
        <sz val="10"/>
        <color theme="3"/>
        <rFont val="Calibri"/>
        <family val="2"/>
        <scheme val="minor"/>
      </rPr>
      <t xml:space="preserve"> MPIOPTPL</t>
    </r>
  </si>
  <si>
    <t>TOTAL DA REQUISIÇÃO</t>
  </si>
  <si>
    <t>TOTAL REQUEST</t>
  </si>
  <si>
    <t>TOTAL DE LA SOLICITUD</t>
  </si>
  <si>
    <t>TOTAL DE LA DEMANDE</t>
  </si>
  <si>
    <t>Pagamento Inicial até:</t>
  </si>
  <si>
    <t>Initial Payment until:</t>
  </si>
  <si>
    <t>Paiement Initial jusqu'au:</t>
  </si>
  <si>
    <t>(com a entrega da Requisição)</t>
  </si>
  <si>
    <t>(with the delivery of the Request)</t>
  </si>
  <si>
    <t>(con la entrega de la Solicitud)</t>
  </si>
  <si>
    <t>(avec la livraison de la Demande):</t>
  </si>
  <si>
    <t>Pago Inicial hasta:</t>
  </si>
  <si>
    <t>Restante pago hasta:</t>
  </si>
  <si>
    <t>taxa de IVA (ler Normas)</t>
  </si>
  <si>
    <t>VAT rate (read Rules)</t>
  </si>
  <si>
    <t>tasa de IVA (leer Normas)</t>
  </si>
  <si>
    <t>1º dia de Feira</t>
  </si>
  <si>
    <t>Entrega de Stand</t>
  </si>
  <si>
    <t>taux de TVA (lire Règles)</t>
  </si>
  <si>
    <t>A desistência de serviços solicitados só poderá ser feita até ao 4º dia antes do período de montagem, a partir desta data 
não haverá lugar à devolução do valor pago.</t>
  </si>
  <si>
    <t>The cancellation of requested services will only be accepted up until the 4th day before the setting up period, 
after that we will be unable to refund you.</t>
  </si>
  <si>
    <t>La cancelación de los servicios solicitados, sólo se podrá hacer hasta el 4º día antes del período de montaje, a partir de 
esa fecha no habrá lugar a la devolución del pago.</t>
  </si>
  <si>
    <t>Le retrait des services demandés devrait être fait pour le 4ème jour avant la période de mise en place, à compter de ce jour, 
il n'y aura pas de remboursement de la somme versée.</t>
  </si>
  <si>
    <t>Último dia de Desmontagem</t>
  </si>
  <si>
    <t>Atenção!</t>
  </si>
  <si>
    <t>Attention!</t>
  </si>
  <si>
    <t>¡Atención!</t>
  </si>
  <si>
    <t>Ler</t>
  </si>
  <si>
    <t>Read</t>
  </si>
  <si>
    <t>Leer</t>
  </si>
  <si>
    <t>Lire</t>
  </si>
  <si>
    <t>Enviar para:</t>
  </si>
  <si>
    <t>Send to:</t>
  </si>
  <si>
    <t>Enviar a:</t>
  </si>
  <si>
    <t>Envoyer à:</t>
  </si>
  <si>
    <t>LISBOA-FEIRAS CONGRESSOS E EVENTOS-FCE / ASSOCIAÇÃO EMPRESARIAL</t>
  </si>
  <si>
    <t>NIPC:</t>
  </si>
  <si>
    <t>503 657 891</t>
  </si>
  <si>
    <t>Rua do Bojador, Parque das Nações   -   1998-010 Lisboa   -   PORTUGAL</t>
  </si>
  <si>
    <t>Fax: 00-351-21-892 17 54</t>
  </si>
  <si>
    <t>Pág. 2</t>
  </si>
  <si>
    <t>Requisições durante a Montagem e Realização tem um AGRAVAMENTO de 30% e está sujeita à disponibilidade do produto</t>
  </si>
  <si>
    <t>Requisitions during the Setting-up and Realization have a PENALTY of 30% and is subject to availability of the product</t>
  </si>
  <si>
    <t>Solicitudes durante el Montaje y Realización tienen un INCREMENTO de 30% y estan sujetas a la disponibilidad del producto</t>
  </si>
  <si>
    <t>Les demandes lors de l'Assemblage et de Réalisation a AUGMENTÉ de 30% et sous réserve de disponibilité du produit</t>
  </si>
  <si>
    <r>
      <rPr>
        <b/>
        <sz val="10"/>
        <color theme="3"/>
        <rFont val="Calibri"/>
        <family val="2"/>
      </rPr>
      <t>UNICRE</t>
    </r>
    <r>
      <rPr>
        <b/>
        <sz val="9"/>
        <color theme="3"/>
        <rFont val="Calibri"/>
        <family val="2"/>
      </rPr>
      <t xml:space="preserve">  </t>
    </r>
    <r>
      <rPr>
        <b/>
        <sz val="8"/>
        <color theme="3"/>
        <rFont val="Calibri"/>
        <family val="2"/>
      </rPr>
      <t>(VISA, Mastercard, American Express)</t>
    </r>
  </si>
  <si>
    <t>https://pagamentos.reduniq.pt/payments/3123865/cclfil/</t>
  </si>
  <si>
    <t>2,90 Lg. x 1,45 Alt.
x 1,45 Prof.</t>
  </si>
  <si>
    <t>EXPODENTÁRIA 2022</t>
  </si>
  <si>
    <r>
      <t xml:space="preserve">1º dia Montagem + </t>
    </r>
    <r>
      <rPr>
        <b/>
        <sz val="8"/>
        <color theme="3"/>
        <rFont val="Roboto Medium"/>
      </rPr>
      <t>Pagamento Total</t>
    </r>
  </si>
  <si>
    <r>
      <t xml:space="preserve">Ùltimo dia de Montagem   +   </t>
    </r>
    <r>
      <rPr>
        <b/>
        <sz val="8"/>
        <color theme="3"/>
        <rFont val="Roboto Medium"/>
      </rPr>
      <t>Bilhetes</t>
    </r>
  </si>
  <si>
    <r>
      <rPr>
        <b/>
        <sz val="9"/>
        <color theme="3"/>
        <rFont val="Roboto Medium"/>
      </rPr>
      <t xml:space="preserve">1º </t>
    </r>
    <r>
      <rPr>
        <sz val="8"/>
        <color theme="3"/>
        <rFont val="Roboto Medium"/>
      </rPr>
      <t xml:space="preserve">Pagamento Espaço  +    </t>
    </r>
    <r>
      <rPr>
        <b/>
        <sz val="8"/>
        <color theme="3"/>
        <rFont val="Roboto Medium"/>
      </rPr>
      <t>Desconto</t>
    </r>
  </si>
  <si>
    <r>
      <rPr>
        <b/>
        <sz val="9"/>
        <color theme="3"/>
        <rFont val="Roboto Medium"/>
      </rPr>
      <t>2º</t>
    </r>
    <r>
      <rPr>
        <b/>
        <sz val="8"/>
        <color theme="3"/>
        <rFont val="Roboto Medium"/>
      </rPr>
      <t xml:space="preserve"> </t>
    </r>
    <r>
      <rPr>
        <sz val="8"/>
        <color theme="3"/>
        <rFont val="Roboto Medium"/>
      </rPr>
      <t>Pagamento Espaço</t>
    </r>
  </si>
  <si>
    <r>
      <t xml:space="preserve">Catalogo    +    </t>
    </r>
    <r>
      <rPr>
        <b/>
        <sz val="8"/>
        <color theme="3"/>
        <rFont val="Roboto Medium"/>
      </rPr>
      <t>Stand Próprio</t>
    </r>
  </si>
  <si>
    <r>
      <t xml:space="preserve">Serviços    +    </t>
    </r>
    <r>
      <rPr>
        <b/>
        <sz val="8"/>
        <color theme="3"/>
        <rFont val="Roboto Medium"/>
      </rPr>
      <t>Artes Finais</t>
    </r>
  </si>
  <si>
    <r>
      <rPr>
        <b/>
        <sz val="9"/>
        <color theme="3"/>
        <rFont val="Roboto Medium"/>
      </rPr>
      <t>3</t>
    </r>
    <r>
      <rPr>
        <b/>
        <sz val="8"/>
        <color theme="3"/>
        <rFont val="Roboto Medium"/>
      </rPr>
      <t xml:space="preserve">º </t>
    </r>
    <r>
      <rPr>
        <sz val="8"/>
        <color theme="3"/>
        <rFont val="Roboto Medium"/>
      </rPr>
      <t>Pagamento Espaço</t>
    </r>
  </si>
  <si>
    <r>
      <t xml:space="preserve">Último dia Feira +   </t>
    </r>
    <r>
      <rPr>
        <b/>
        <sz val="8"/>
        <color theme="3"/>
        <rFont val="Roboto Medium"/>
      </rPr>
      <t>1º Desmontagem</t>
    </r>
  </si>
  <si>
    <r>
      <t xml:space="preserve">1º dia Desmontagem    +   </t>
    </r>
    <r>
      <rPr>
        <b/>
        <sz val="8"/>
        <color theme="3"/>
        <rFont val="Roboto Medium"/>
      </rPr>
      <t>Dev. Stand</t>
    </r>
  </si>
  <si>
    <r>
      <t xml:space="preserve">Livre-Trânsito    </t>
    </r>
    <r>
      <rPr>
        <b/>
        <sz val="8"/>
        <color theme="3"/>
        <rFont val="Roboto Medium"/>
      </rPr>
      <t>+    Nº Bilhetes</t>
    </r>
  </si>
  <si>
    <t>17 a 19 de Novembro 2022</t>
  </si>
  <si>
    <t>17th to 19th of November 2022</t>
  </si>
  <si>
    <t>17 al 19 de Noviembre de 2022</t>
  </si>
  <si>
    <t>17 au 19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</si>
</sst>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 mm\ \/\ yyyy"/>
    <numFmt numFmtId="165" formatCode="dd/mm/yy;@"/>
  </numFmts>
  <fonts count="95" x14ac:knownFonts="1">
    <font>
      <sz val="10"/>
      <name val="Arial"/>
    </font>
    <font>
      <sz val="10"/>
      <color theme="1"/>
      <name val="Bookman Old Style"/>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u/>
      <sz val="10"/>
      <color theme="10"/>
      <name val="Arial"/>
      <family val="2"/>
    </font>
    <font>
      <b/>
      <sz val="9"/>
      <color theme="3"/>
      <name val="Calibri"/>
      <family val="2"/>
    </font>
    <font>
      <sz val="8"/>
      <color theme="3"/>
      <name val="Calibri"/>
      <family val="2"/>
    </font>
    <font>
      <sz val="7"/>
      <color theme="0" tint="-0.499984740745262"/>
      <name val="Calibri"/>
      <family val="2"/>
    </font>
    <font>
      <sz val="10"/>
      <color rgb="FF1F497D"/>
      <name val="Calibri"/>
      <family val="2"/>
    </font>
    <font>
      <sz val="7"/>
      <name val="Calibri"/>
      <family val="2"/>
    </font>
    <font>
      <b/>
      <u/>
      <sz val="8"/>
      <color rgb="FF1F497D"/>
      <name val="Calibri"/>
      <family val="2"/>
    </font>
    <font>
      <sz val="8"/>
      <color rgb="FF1F497D"/>
      <name val="Calibri"/>
      <family val="2"/>
    </font>
    <font>
      <sz val="8"/>
      <name val="Calibri"/>
      <family val="2"/>
    </font>
    <font>
      <sz val="8"/>
      <color theme="3"/>
      <name val="Calibri"/>
      <family val="2"/>
      <scheme val="minor"/>
    </font>
    <font>
      <b/>
      <sz val="8"/>
      <color theme="3"/>
      <name val="Calibri"/>
      <family val="2"/>
      <scheme val="minor"/>
    </font>
    <font>
      <b/>
      <u/>
      <sz val="8"/>
      <color theme="3"/>
      <name val="Calibri"/>
      <family val="2"/>
    </font>
    <font>
      <b/>
      <sz val="8"/>
      <color theme="3"/>
      <name val="Calibri"/>
      <family val="2"/>
    </font>
    <font>
      <sz val="8"/>
      <color theme="0" tint="-0.499984740745262"/>
      <name val="Calibri"/>
      <family val="2"/>
    </font>
    <font>
      <sz val="8"/>
      <color theme="0"/>
      <name val="Calibri"/>
      <family val="2"/>
    </font>
    <font>
      <b/>
      <sz val="8"/>
      <color rgb="FF92D050"/>
      <name val="Calibri"/>
      <family val="2"/>
    </font>
    <font>
      <b/>
      <sz val="8"/>
      <color rgb="FF1F497D"/>
      <name val="Calibri"/>
      <family val="2"/>
    </font>
    <font>
      <b/>
      <sz val="8"/>
      <name val="Calibri"/>
      <family val="2"/>
    </font>
    <font>
      <b/>
      <sz val="8"/>
      <color rgb="FFFF0000"/>
      <name val="Calibri"/>
      <family val="2"/>
    </font>
    <font>
      <sz val="8"/>
      <color theme="1" tint="0.499984740745262"/>
      <name val="Calibri"/>
      <family val="2"/>
    </font>
    <font>
      <i/>
      <sz val="8"/>
      <color theme="3"/>
      <name val="Calibri"/>
      <family val="2"/>
    </font>
    <font>
      <u/>
      <sz val="8"/>
      <color theme="3"/>
      <name val="Calibri"/>
      <family val="2"/>
    </font>
    <font>
      <b/>
      <sz val="8"/>
      <color theme="1"/>
      <name val="Calibri"/>
      <family val="2"/>
    </font>
    <font>
      <b/>
      <sz val="8"/>
      <color theme="0" tint="-0.499984740745262"/>
      <name val="Calibri"/>
      <family val="2"/>
    </font>
    <font>
      <sz val="8"/>
      <name val="Calibri"/>
      <family val="2"/>
      <scheme val="minor"/>
    </font>
    <font>
      <sz val="8"/>
      <color theme="9" tint="-0.249977111117893"/>
      <name val="Calibri"/>
      <family val="2"/>
      <scheme val="minor"/>
    </font>
    <font>
      <b/>
      <sz val="8"/>
      <color rgb="FFFF0000"/>
      <name val="Rockwell Extra Bold"/>
      <family val="1"/>
    </font>
    <font>
      <sz val="8"/>
      <color theme="0"/>
      <name val="Calibri"/>
      <family val="2"/>
      <scheme val="minor"/>
    </font>
    <font>
      <b/>
      <sz val="8"/>
      <color theme="0"/>
      <name val="Calibri"/>
      <family val="2"/>
    </font>
    <font>
      <b/>
      <sz val="7"/>
      <color theme="3"/>
      <name val="Calibri"/>
      <family val="2"/>
    </font>
    <font>
      <b/>
      <sz val="7"/>
      <name val="Calibri"/>
      <family val="2"/>
    </font>
    <font>
      <sz val="8"/>
      <color theme="9" tint="-0.249977111117893"/>
      <name val="Calibri"/>
      <family val="2"/>
    </font>
    <font>
      <sz val="8"/>
      <color theme="3" tint="0.39997558519241921"/>
      <name val="Calibri"/>
      <family val="2"/>
    </font>
    <font>
      <sz val="8"/>
      <color theme="3" tint="0.39997558519241921"/>
      <name val="Calibri"/>
      <family val="2"/>
      <scheme val="minor"/>
    </font>
    <font>
      <sz val="8"/>
      <color theme="8"/>
      <name val="Calibri"/>
      <family val="2"/>
    </font>
    <font>
      <sz val="8"/>
      <color theme="1" tint="0.34998626667073579"/>
      <name val="Calibri"/>
      <family val="2"/>
    </font>
    <font>
      <b/>
      <u/>
      <sz val="8"/>
      <color rgb="FF0000FF"/>
      <name val="Calibri"/>
      <family val="2"/>
      <scheme val="minor"/>
    </font>
    <font>
      <b/>
      <u/>
      <sz val="8"/>
      <color theme="10"/>
      <name val="Calibri"/>
      <family val="2"/>
      <scheme val="minor"/>
    </font>
    <font>
      <sz val="16"/>
      <color theme="3"/>
      <name val="Wingdings 2"/>
      <family val="1"/>
      <charset val="2"/>
    </font>
    <font>
      <sz val="12"/>
      <color theme="3"/>
      <name val="Wingdings 2"/>
      <family val="1"/>
      <charset val="2"/>
    </font>
    <font>
      <sz val="8"/>
      <name val="Arial"/>
      <family val="2"/>
    </font>
    <font>
      <sz val="9"/>
      <color theme="1"/>
      <name val="Calibri"/>
      <family val="2"/>
    </font>
    <font>
      <sz val="8"/>
      <color theme="1"/>
      <name val="Calibri"/>
      <family val="2"/>
    </font>
    <font>
      <b/>
      <sz val="8"/>
      <color theme="9" tint="-0.249977111117893"/>
      <name val="Calibri"/>
      <family val="2"/>
    </font>
    <font>
      <b/>
      <u/>
      <sz val="8"/>
      <color theme="9" tint="-0.249977111117893"/>
      <name val="Calibri"/>
      <family val="2"/>
    </font>
    <font>
      <u/>
      <sz val="9"/>
      <color theme="10"/>
      <name val="Calibri"/>
      <family val="2"/>
    </font>
    <font>
      <sz val="7"/>
      <color theme="1"/>
      <name val="Calibri"/>
      <family val="2"/>
    </font>
    <font>
      <b/>
      <sz val="7"/>
      <color theme="1"/>
      <name val="Calibri"/>
      <family val="2"/>
    </font>
    <font>
      <b/>
      <u/>
      <sz val="7"/>
      <color theme="1"/>
      <name val="Calibri"/>
      <family val="2"/>
    </font>
    <font>
      <b/>
      <sz val="9"/>
      <color theme="1" tint="0.34998626667073579"/>
      <name val="Calibri"/>
      <family val="2"/>
    </font>
    <font>
      <b/>
      <sz val="10"/>
      <color theme="3"/>
      <name val="Calibri"/>
      <family val="2"/>
      <scheme val="minor"/>
    </font>
    <font>
      <b/>
      <sz val="9"/>
      <color theme="3"/>
      <name val="Calibri"/>
      <family val="2"/>
      <scheme val="minor"/>
    </font>
    <font>
      <sz val="8"/>
      <color theme="1" tint="4.9989318521683403E-2"/>
      <name val="Calibri"/>
      <family val="2"/>
    </font>
    <font>
      <b/>
      <sz val="11"/>
      <color theme="3"/>
      <name val="Calibri"/>
      <family val="2"/>
    </font>
    <font>
      <b/>
      <sz val="10"/>
      <color theme="3"/>
      <name val="Calibri"/>
      <family val="2"/>
    </font>
    <font>
      <b/>
      <u/>
      <sz val="8"/>
      <color theme="0"/>
      <name val="Calibri"/>
      <family val="2"/>
      <scheme val="minor"/>
    </font>
    <font>
      <b/>
      <sz val="8"/>
      <name val="Calibri"/>
      <family val="2"/>
      <scheme val="minor"/>
    </font>
    <font>
      <sz val="9"/>
      <color theme="3"/>
      <name val="Calibri"/>
      <family val="2"/>
      <scheme val="minor"/>
    </font>
    <font>
      <b/>
      <u/>
      <sz val="9"/>
      <color theme="10"/>
      <name val="Arial"/>
      <family val="2"/>
    </font>
    <font>
      <b/>
      <u/>
      <sz val="9"/>
      <color rgb="FF0000FF"/>
      <name val="Calibri"/>
      <family val="2"/>
      <scheme val="minor"/>
    </font>
    <font>
      <b/>
      <u/>
      <sz val="8"/>
      <color theme="10"/>
      <name val="Calibri"/>
      <family val="2"/>
    </font>
    <font>
      <sz val="9"/>
      <color theme="3"/>
      <name val="Calibri"/>
      <family val="2"/>
    </font>
    <font>
      <b/>
      <sz val="8"/>
      <color theme="3"/>
      <name val="Roboto Medium"/>
    </font>
    <font>
      <sz val="8"/>
      <color theme="1"/>
      <name val="Roboto Medium"/>
    </font>
    <font>
      <sz val="8"/>
      <color theme="3"/>
      <name val="Roboto Medium"/>
    </font>
    <font>
      <b/>
      <sz val="9"/>
      <color theme="3"/>
      <name val="Roboto Medium"/>
    </font>
    <font>
      <sz val="8"/>
      <color rgb="FFFF0000"/>
      <name val="Roboto Medium"/>
    </font>
    <font>
      <sz val="8"/>
      <color rgb="FF1F497D"/>
      <name val="Roboto Medium"/>
    </font>
  </fonts>
  <fills count="49">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26"/>
      </patternFill>
    </fill>
    <fill>
      <patternFill patternType="solid">
        <fgColor indexed="15"/>
      </patternFill>
    </fill>
    <fill>
      <patternFill patternType="solid">
        <fgColor rgb="FFFFFF00"/>
        <bgColor indexed="64"/>
      </patternFill>
    </fill>
    <fill>
      <patternFill patternType="solid">
        <fgColor rgb="FFCCFF9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E1FF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ck">
        <color theme="3"/>
      </left>
      <right/>
      <top/>
      <bottom/>
      <diagonal/>
    </border>
    <border>
      <left/>
      <right style="thick">
        <color theme="3"/>
      </right>
      <top/>
      <bottom/>
      <diagonal/>
    </border>
    <border>
      <left/>
      <right/>
      <top/>
      <bottom style="thin">
        <color theme="0"/>
      </bottom>
      <diagonal/>
    </border>
    <border>
      <left/>
      <right/>
      <top style="thin">
        <color theme="0"/>
      </top>
      <bottom/>
      <diagonal/>
    </border>
    <border>
      <left style="hair">
        <color theme="0" tint="-0.24994659260841701"/>
      </left>
      <right/>
      <top/>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style="hair">
        <color theme="0" tint="-0.24994659260841701"/>
      </right>
      <top/>
      <bottom style="hair">
        <color theme="0" tint="-0.24994659260841701"/>
      </bottom>
      <diagonal/>
    </border>
    <border>
      <left style="thin">
        <color indexed="64"/>
      </left>
      <right style="thin">
        <color indexed="64"/>
      </right>
      <top/>
      <bottom/>
      <diagonal/>
    </border>
    <border>
      <left/>
      <right/>
      <top style="hair">
        <color theme="0" tint="-0.24994659260841701"/>
      </top>
      <bottom/>
      <diagonal/>
    </border>
    <border>
      <left/>
      <right/>
      <top/>
      <bottom style="hair">
        <color theme="0" tint="-0.24994659260841701"/>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theme="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theme="3"/>
      </bottom>
      <diagonal/>
    </border>
    <border>
      <left style="medium">
        <color rgb="FF92D050"/>
      </left>
      <right style="medium">
        <color rgb="FF92D050"/>
      </right>
      <top/>
      <bottom style="medium">
        <color rgb="FF92D050"/>
      </bottom>
      <diagonal/>
    </border>
    <border>
      <left style="medium">
        <color rgb="FF92D050"/>
      </left>
      <right/>
      <top/>
      <bottom style="medium">
        <color rgb="FF92D050"/>
      </bottom>
      <diagonal/>
    </border>
    <border>
      <left/>
      <right style="medium">
        <color rgb="FF92D050"/>
      </right>
      <top/>
      <bottom style="medium">
        <color rgb="FF92D050"/>
      </bottom>
      <diagonal/>
    </border>
    <border>
      <left style="hair">
        <color theme="3"/>
      </left>
      <right style="hair">
        <color theme="3"/>
      </right>
      <top style="hair">
        <color theme="3"/>
      </top>
      <bottom style="hair">
        <color theme="3"/>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rgb="FF92D050"/>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indexed="64"/>
      </top>
      <bottom/>
      <diagonal/>
    </border>
    <border>
      <left/>
      <right/>
      <top/>
      <bottom style="medium">
        <color indexed="64"/>
      </bottom>
      <diagonal/>
    </border>
    <border>
      <left/>
      <right/>
      <top/>
      <bottom style="hair">
        <color rgb="FF92D050"/>
      </bottom>
      <diagonal/>
    </border>
    <border>
      <left/>
      <right/>
      <top/>
      <bottom style="thick">
        <color theme="3"/>
      </bottom>
      <diagonal/>
    </border>
    <border>
      <left/>
      <right style="medium">
        <color theme="3"/>
      </right>
      <top/>
      <bottom style="thick">
        <color theme="3"/>
      </bottom>
      <diagonal/>
    </border>
    <border>
      <left style="medium">
        <color theme="3"/>
      </left>
      <right/>
      <top/>
      <bottom style="thick">
        <color theme="3"/>
      </bottom>
      <diagonal/>
    </border>
    <border>
      <left style="thick">
        <color theme="3"/>
      </left>
      <right/>
      <top style="thick">
        <color theme="3"/>
      </top>
      <bottom/>
      <diagonal/>
    </border>
    <border>
      <left/>
      <right/>
      <top style="thick">
        <color theme="3"/>
      </top>
      <bottom/>
      <diagonal/>
    </border>
    <border>
      <left/>
      <right style="thick">
        <color rgb="FF92D050"/>
      </right>
      <top style="thick">
        <color theme="3"/>
      </top>
      <bottom/>
      <diagonal/>
    </border>
    <border>
      <left/>
      <right/>
      <top style="thick">
        <color theme="3"/>
      </top>
      <bottom style="thick">
        <color rgb="FF92D050"/>
      </bottom>
      <diagonal/>
    </border>
    <border>
      <left/>
      <right style="thick">
        <color rgb="FF92D050"/>
      </right>
      <top style="thick">
        <color theme="3"/>
      </top>
      <bottom style="thick">
        <color rgb="FF92D050"/>
      </bottom>
      <diagonal/>
    </border>
    <border>
      <left/>
      <right style="thick">
        <color theme="3"/>
      </right>
      <top style="thick">
        <color theme="3"/>
      </top>
      <bottom/>
      <diagonal/>
    </border>
    <border>
      <left style="thick">
        <color theme="3"/>
      </left>
      <right/>
      <top/>
      <bottom style="medium">
        <color theme="3"/>
      </bottom>
      <diagonal/>
    </border>
    <border>
      <left/>
      <right style="thick">
        <color theme="3"/>
      </right>
      <top/>
      <bottom style="medium">
        <color theme="3"/>
      </bottom>
      <diagonal/>
    </border>
    <border>
      <left style="thick">
        <color theme="3"/>
      </left>
      <right/>
      <top style="medium">
        <color theme="3"/>
      </top>
      <bottom/>
      <diagonal/>
    </border>
    <border>
      <left/>
      <right style="thick">
        <color theme="3"/>
      </right>
      <top style="medium">
        <color theme="3"/>
      </top>
      <bottom/>
      <diagonal/>
    </border>
    <border>
      <left style="thick">
        <color theme="3"/>
      </left>
      <right/>
      <top/>
      <bottom style="thick">
        <color theme="3"/>
      </bottom>
      <diagonal/>
    </border>
    <border>
      <left/>
      <right style="thick">
        <color theme="3"/>
      </right>
      <top/>
      <bottom style="thick">
        <color theme="3"/>
      </bottom>
      <diagonal/>
    </border>
    <border>
      <left/>
      <right style="medium">
        <color rgb="FF92D050"/>
      </right>
      <top/>
      <bottom/>
      <diagonal/>
    </border>
    <border>
      <left style="thick">
        <color theme="3"/>
      </left>
      <right style="hair">
        <color theme="3"/>
      </right>
      <top style="thick">
        <color theme="3"/>
      </top>
      <bottom style="hair">
        <color theme="3"/>
      </bottom>
      <diagonal/>
    </border>
    <border>
      <left style="hair">
        <color theme="3"/>
      </left>
      <right style="hair">
        <color theme="3"/>
      </right>
      <top style="thick">
        <color theme="3"/>
      </top>
      <bottom style="hair">
        <color theme="3"/>
      </bottom>
      <diagonal/>
    </border>
    <border>
      <left style="hair">
        <color theme="3"/>
      </left>
      <right style="thick">
        <color theme="3"/>
      </right>
      <top style="thick">
        <color theme="3"/>
      </top>
      <bottom style="hair">
        <color theme="3"/>
      </bottom>
      <diagonal/>
    </border>
    <border>
      <left style="thick">
        <color theme="3"/>
      </left>
      <right style="hair">
        <color theme="3"/>
      </right>
      <top style="hair">
        <color theme="3"/>
      </top>
      <bottom style="hair">
        <color theme="3"/>
      </bottom>
      <diagonal/>
    </border>
    <border>
      <left style="hair">
        <color theme="3"/>
      </left>
      <right style="thick">
        <color theme="3"/>
      </right>
      <top style="hair">
        <color theme="3"/>
      </top>
      <bottom style="hair">
        <color theme="3"/>
      </bottom>
      <diagonal/>
    </border>
    <border>
      <left style="thick">
        <color theme="3"/>
      </left>
      <right style="hair">
        <color theme="3"/>
      </right>
      <top style="hair">
        <color theme="3"/>
      </top>
      <bottom style="thick">
        <color theme="3"/>
      </bottom>
      <diagonal/>
    </border>
    <border>
      <left style="hair">
        <color theme="3"/>
      </left>
      <right style="hair">
        <color theme="3"/>
      </right>
      <top style="hair">
        <color theme="3"/>
      </top>
      <bottom style="thick">
        <color theme="3"/>
      </bottom>
      <diagonal/>
    </border>
    <border>
      <left style="hair">
        <color theme="3"/>
      </left>
      <right style="thick">
        <color theme="3"/>
      </right>
      <top style="hair">
        <color theme="3"/>
      </top>
      <bottom style="thick">
        <color theme="3"/>
      </bottom>
      <diagonal/>
    </border>
  </borders>
  <cellStyleXfs count="90">
    <xf numFmtId="0" fontId="0" fillId="0" borderId="0"/>
    <xf numFmtId="0" fontId="2"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2" fillId="23" borderId="0" applyNumberFormat="0" applyBorder="0" applyAlignment="0" applyProtection="0"/>
    <xf numFmtId="0" fontId="4" fillId="14" borderId="0" applyNumberFormat="0" applyBorder="0" applyAlignment="0" applyProtection="0"/>
    <xf numFmtId="0" fontId="5" fillId="24" borderId="1" applyNumberFormat="0" applyAlignment="0" applyProtection="0"/>
    <xf numFmtId="0" fontId="6" fillId="15" borderId="2" applyNumberFormat="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3" borderId="1" applyNumberFormat="0" applyAlignment="0" applyProtection="0"/>
    <xf numFmtId="0" fontId="14" fillId="0" borderId="6" applyNumberFormat="0" applyFill="0" applyAlignment="0" applyProtection="0"/>
    <xf numFmtId="0" fontId="15" fillId="23" borderId="0" applyNumberFormat="0" applyBorder="0" applyAlignment="0" applyProtection="0"/>
    <xf numFmtId="0" fontId="7" fillId="22" borderId="7" applyNumberFormat="0" applyFont="0" applyAlignment="0" applyProtection="0"/>
    <xf numFmtId="0" fontId="16" fillId="24" borderId="8" applyNumberFormat="0" applyAlignment="0" applyProtection="0"/>
    <xf numFmtId="4" fontId="17" fillId="29" borderId="9" applyNumberFormat="0" applyProtection="0">
      <alignment vertical="center"/>
    </xf>
    <xf numFmtId="4" fontId="18" fillId="29" borderId="9" applyNumberFormat="0" applyProtection="0">
      <alignment vertical="center"/>
    </xf>
    <xf numFmtId="4" fontId="17" fillId="29" borderId="9" applyNumberFormat="0" applyProtection="0">
      <alignment horizontal="left" vertical="center" indent="1"/>
    </xf>
    <xf numFmtId="0" fontId="17" fillId="29" borderId="9" applyNumberFormat="0" applyProtection="0">
      <alignment horizontal="left" vertical="top" indent="1"/>
    </xf>
    <xf numFmtId="4" fontId="17" fillId="30" borderId="0" applyNumberFormat="0" applyProtection="0">
      <alignment horizontal="left" vertical="center" indent="1"/>
    </xf>
    <xf numFmtId="4" fontId="19" fillId="2" borderId="9" applyNumberFormat="0" applyProtection="0">
      <alignment horizontal="right" vertical="center"/>
    </xf>
    <xf numFmtId="4" fontId="19" fillId="4" borderId="9" applyNumberFormat="0" applyProtection="0">
      <alignment horizontal="right" vertical="center"/>
    </xf>
    <xf numFmtId="4" fontId="19" fillId="31" borderId="9" applyNumberFormat="0" applyProtection="0">
      <alignment horizontal="right" vertical="center"/>
    </xf>
    <xf numFmtId="4" fontId="19" fillId="6" borderId="9" applyNumberFormat="0" applyProtection="0">
      <alignment horizontal="right" vertical="center"/>
    </xf>
    <xf numFmtId="4" fontId="19" fillId="7" borderId="9" applyNumberFormat="0" applyProtection="0">
      <alignment horizontal="right" vertical="center"/>
    </xf>
    <xf numFmtId="4" fontId="19" fillId="32" borderId="9" applyNumberFormat="0" applyProtection="0">
      <alignment horizontal="right" vertical="center"/>
    </xf>
    <xf numFmtId="4" fontId="19" fillId="33" borderId="9" applyNumberFormat="0" applyProtection="0">
      <alignment horizontal="right" vertical="center"/>
    </xf>
    <xf numFmtId="4" fontId="19" fillId="34" borderId="9" applyNumberFormat="0" applyProtection="0">
      <alignment horizontal="right" vertical="center"/>
    </xf>
    <xf numFmtId="4" fontId="19" fillId="5" borderId="9" applyNumberFormat="0" applyProtection="0">
      <alignment horizontal="right" vertical="center"/>
    </xf>
    <xf numFmtId="4" fontId="17" fillId="35" borderId="10" applyNumberFormat="0" applyProtection="0">
      <alignment horizontal="left" vertical="center" indent="1"/>
    </xf>
    <xf numFmtId="4" fontId="19" fillId="36" borderId="0" applyNumberFormat="0" applyProtection="0">
      <alignment horizontal="left" vertical="center" indent="1"/>
    </xf>
    <xf numFmtId="4" fontId="20" fillId="37" borderId="0" applyNumberFormat="0" applyProtection="0">
      <alignment horizontal="left" vertical="center" indent="1"/>
    </xf>
    <xf numFmtId="4" fontId="19" fillId="30" borderId="9" applyNumberFormat="0" applyProtection="0">
      <alignment horizontal="right" vertical="center"/>
    </xf>
    <xf numFmtId="4" fontId="21" fillId="36" borderId="0" applyNumberFormat="0" applyProtection="0">
      <alignment horizontal="left" vertical="center" indent="1"/>
    </xf>
    <xf numFmtId="4" fontId="21" fillId="30" borderId="0" applyNumberFormat="0" applyProtection="0">
      <alignment horizontal="left" vertical="center" indent="1"/>
    </xf>
    <xf numFmtId="0" fontId="7" fillId="37" borderId="9" applyNumberFormat="0" applyProtection="0">
      <alignment horizontal="left" vertical="center" indent="1"/>
    </xf>
    <xf numFmtId="0" fontId="7" fillId="37" borderId="9" applyNumberFormat="0" applyProtection="0">
      <alignment horizontal="left" vertical="top" indent="1"/>
    </xf>
    <xf numFmtId="0" fontId="7" fillId="30" borderId="9" applyNumberFormat="0" applyProtection="0">
      <alignment horizontal="left" vertical="center" indent="1"/>
    </xf>
    <xf numFmtId="0" fontId="7" fillId="30" borderId="9" applyNumberFormat="0" applyProtection="0">
      <alignment horizontal="left" vertical="top" indent="1"/>
    </xf>
    <xf numFmtId="0" fontId="7" fillId="3" borderId="9" applyNumberFormat="0" applyProtection="0">
      <alignment horizontal="left" vertical="center" indent="1"/>
    </xf>
    <xf numFmtId="0" fontId="7" fillId="3" borderId="9" applyNumberFormat="0" applyProtection="0">
      <alignment horizontal="left" vertical="top" indent="1"/>
    </xf>
    <xf numFmtId="0" fontId="7" fillId="36" borderId="9" applyNumberFormat="0" applyProtection="0">
      <alignment horizontal="left" vertical="center" indent="1"/>
    </xf>
    <xf numFmtId="0" fontId="7" fillId="36" borderId="9" applyNumberFormat="0" applyProtection="0">
      <alignment horizontal="left" vertical="top" indent="1"/>
    </xf>
    <xf numFmtId="0" fontId="7" fillId="38" borderId="11" applyNumberFormat="0">
      <protection locked="0"/>
    </xf>
    <xf numFmtId="4" fontId="19" fillId="39" borderId="9" applyNumberFormat="0" applyProtection="0">
      <alignment vertical="center"/>
    </xf>
    <xf numFmtId="4" fontId="22" fillId="39" borderId="9" applyNumberFormat="0" applyProtection="0">
      <alignment vertical="center"/>
    </xf>
    <xf numFmtId="4" fontId="19" fillId="39" borderId="9" applyNumberFormat="0" applyProtection="0">
      <alignment horizontal="left" vertical="center" indent="1"/>
    </xf>
    <xf numFmtId="0" fontId="19" fillId="39" borderId="9" applyNumberFormat="0" applyProtection="0">
      <alignment horizontal="left" vertical="top" indent="1"/>
    </xf>
    <xf numFmtId="4" fontId="19" fillId="36" borderId="9" applyNumberFormat="0" applyProtection="0">
      <alignment horizontal="right" vertical="center"/>
    </xf>
    <xf numFmtId="4" fontId="22" fillId="36" borderId="9" applyNumberFormat="0" applyProtection="0">
      <alignment horizontal="right" vertical="center"/>
    </xf>
    <xf numFmtId="4" fontId="19" fillId="30" borderId="9" applyNumberFormat="0" applyProtection="0">
      <alignment horizontal="left" vertical="center" indent="1"/>
    </xf>
    <xf numFmtId="0" fontId="19" fillId="30" borderId="9" applyNumberFormat="0" applyProtection="0">
      <alignment horizontal="left" vertical="top" indent="1"/>
    </xf>
    <xf numFmtId="4" fontId="23" fillId="40" borderId="0" applyNumberFormat="0" applyProtection="0">
      <alignment horizontal="left" vertical="center" indent="1"/>
    </xf>
    <xf numFmtId="4" fontId="24" fillId="36" borderId="9" applyNumberFormat="0" applyProtection="0">
      <alignment horizontal="right" vertical="center"/>
    </xf>
    <xf numFmtId="0" fontId="25" fillId="0" borderId="0" applyNumberFormat="0" applyFill="0" applyBorder="0" applyAlignment="0" applyProtection="0"/>
    <xf numFmtId="0" fontId="8" fillId="0" borderId="12" applyNumberFormat="0" applyFill="0" applyAlignment="0" applyProtection="0"/>
    <xf numFmtId="0" fontId="26" fillId="0" borderId="0" applyNumberFormat="0" applyFill="0" applyBorder="0" applyAlignment="0" applyProtection="0"/>
    <xf numFmtId="0" fontId="7" fillId="0" borderId="0"/>
    <xf numFmtId="0" fontId="27" fillId="0" borderId="0" applyNumberFormat="0" applyFill="0" applyBorder="0" applyAlignment="0" applyProtection="0">
      <alignment vertical="top"/>
      <protection locked="0"/>
    </xf>
    <xf numFmtId="0" fontId="1" fillId="0" borderId="0"/>
    <xf numFmtId="0" fontId="7" fillId="0" borderId="0"/>
    <xf numFmtId="0" fontId="68" fillId="0" borderId="0"/>
    <xf numFmtId="0" fontId="69" fillId="0" borderId="0"/>
    <xf numFmtId="0" fontId="72" fillId="0" borderId="0" applyNumberFormat="0" applyFill="0" applyBorder="0" applyAlignment="0" applyProtection="0">
      <alignment vertical="top"/>
      <protection locked="0"/>
    </xf>
  </cellStyleXfs>
  <cellXfs count="531">
    <xf numFmtId="0" fontId="0" fillId="0" borderId="0" xfId="0"/>
    <xf numFmtId="0" fontId="36" fillId="0" borderId="0" xfId="0" applyFont="1" applyBorder="1" applyProtection="1">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protection hidden="1"/>
    </xf>
    <xf numFmtId="0" fontId="29" fillId="0" borderId="0" xfId="0" applyFont="1" applyBorder="1" applyAlignment="1" applyProtection="1">
      <alignment horizontal="left"/>
      <protection hidden="1"/>
    </xf>
    <xf numFmtId="0" fontId="29" fillId="0" borderId="0" xfId="0" applyFont="1" applyFill="1" applyBorder="1" applyAlignment="1" applyProtection="1">
      <alignment horizontal="left"/>
      <protection hidden="1"/>
    </xf>
    <xf numFmtId="0" fontId="41" fillId="0" borderId="0" xfId="0" applyFont="1" applyFill="1" applyBorder="1" applyAlignment="1" applyProtection="1">
      <alignment horizontal="center" vertical="center"/>
      <protection hidden="1"/>
    </xf>
    <xf numFmtId="4" fontId="34" fillId="0" borderId="0" xfId="0" applyNumberFormat="1" applyFont="1" applyFill="1" applyBorder="1" applyAlignment="1" applyProtection="1">
      <alignment horizontal="right" vertical="center"/>
      <protection hidden="1"/>
    </xf>
    <xf numFmtId="3" fontId="44" fillId="0" borderId="0" xfId="0" applyNumberFormat="1" applyFont="1" applyFill="1" applyBorder="1" applyAlignment="1" applyProtection="1">
      <alignment horizontal="center" vertical="center"/>
      <protection hidden="1"/>
    </xf>
    <xf numFmtId="0" fontId="45" fillId="0" borderId="0" xfId="0" applyFont="1" applyBorder="1" applyAlignment="1" applyProtection="1">
      <alignment wrapText="1"/>
      <protection hidden="1"/>
    </xf>
    <xf numFmtId="0" fontId="29" fillId="0" borderId="0" xfId="83" applyFont="1" applyBorder="1" applyAlignment="1" applyProtection="1">
      <alignment horizontal="left"/>
      <protection hidden="1"/>
    </xf>
    <xf numFmtId="0" fontId="44" fillId="0" borderId="0" xfId="83" applyFont="1" applyFill="1" applyBorder="1" applyAlignment="1" applyProtection="1">
      <alignment horizontal="left"/>
      <protection hidden="1"/>
    </xf>
    <xf numFmtId="0" fontId="40" fillId="0" borderId="0" xfId="0" applyFont="1" applyFill="1" applyBorder="1" applyAlignment="1" applyProtection="1">
      <alignment horizontal="center"/>
      <protection hidden="1"/>
    </xf>
    <xf numFmtId="0" fontId="38" fillId="0" borderId="0" xfId="0" applyFont="1" applyFill="1" applyBorder="1" applyAlignment="1" applyProtection="1">
      <alignment horizontal="right"/>
      <protection hidden="1"/>
    </xf>
    <xf numFmtId="0" fontId="29" fillId="0" borderId="0" xfId="0" applyFont="1" applyFill="1" applyBorder="1" applyAlignment="1" applyProtection="1">
      <protection hidden="1"/>
    </xf>
    <xf numFmtId="0" fontId="29" fillId="0" borderId="0" xfId="0" applyFont="1" applyFill="1" applyBorder="1" applyAlignment="1" applyProtection="1">
      <alignment horizontal="left" vertical="center"/>
      <protection hidden="1"/>
    </xf>
    <xf numFmtId="0" fontId="33" fillId="0" borderId="0" xfId="0" applyFont="1" applyBorder="1" applyAlignment="1" applyProtection="1">
      <protection hidden="1"/>
    </xf>
    <xf numFmtId="0" fontId="46" fillId="0" borderId="0" xfId="0" applyFont="1" applyBorder="1" applyAlignment="1" applyProtection="1">
      <alignment horizontal="center"/>
      <protection hidden="1"/>
    </xf>
    <xf numFmtId="0" fontId="35" fillId="0" borderId="0" xfId="0" applyFont="1" applyBorder="1" applyProtection="1">
      <protection hidden="1"/>
    </xf>
    <xf numFmtId="0" fontId="44" fillId="0" borderId="0" xfId="0" applyFont="1" applyBorder="1" applyAlignment="1" applyProtection="1">
      <alignment horizontal="left" vertical="center"/>
      <protection hidden="1"/>
    </xf>
    <xf numFmtId="0" fontId="29" fillId="0" borderId="0" xfId="0" applyFont="1" applyFill="1" applyBorder="1" applyAlignment="1" applyProtection="1">
      <alignment horizontal="right"/>
      <protection hidden="1"/>
    </xf>
    <xf numFmtId="0" fontId="29" fillId="0" borderId="0" xfId="0" applyFont="1" applyBorder="1" applyAlignment="1" applyProtection="1">
      <alignment horizontal="center"/>
      <protection hidden="1"/>
    </xf>
    <xf numFmtId="2" fontId="34" fillId="0" borderId="0" xfId="0" applyNumberFormat="1" applyFont="1" applyFill="1" applyBorder="1" applyAlignment="1" applyProtection="1">
      <alignment horizontal="right"/>
      <protection hidden="1"/>
    </xf>
    <xf numFmtId="0" fontId="34" fillId="0" borderId="0" xfId="0" applyFont="1" applyFill="1" applyBorder="1" applyAlignment="1" applyProtection="1">
      <alignment horizontal="center" vertical="top"/>
      <protection hidden="1"/>
    </xf>
    <xf numFmtId="0" fontId="34" fillId="0" borderId="0" xfId="0" applyFont="1" applyBorder="1" applyAlignment="1" applyProtection="1">
      <alignment horizontal="center" vertical="top"/>
      <protection hidden="1"/>
    </xf>
    <xf numFmtId="0" fontId="34" fillId="0" borderId="0" xfId="0" applyFont="1" applyBorder="1" applyAlignment="1" applyProtection="1">
      <alignment vertical="top"/>
      <protection hidden="1"/>
    </xf>
    <xf numFmtId="0" fontId="34" fillId="0" borderId="0" xfId="0" applyFont="1" applyBorder="1" applyProtection="1">
      <protection hidden="1"/>
    </xf>
    <xf numFmtId="0" fontId="34" fillId="0" borderId="0" xfId="0" applyFont="1" applyBorder="1" applyAlignment="1" applyProtection="1">
      <alignment horizontal="center" vertical="center" textRotation="90"/>
      <protection hidden="1"/>
    </xf>
    <xf numFmtId="0" fontId="43" fillId="0" borderId="0" xfId="0" applyFont="1" applyBorder="1" applyAlignment="1" applyProtection="1">
      <alignment vertical="top"/>
      <protection hidden="1"/>
    </xf>
    <xf numFmtId="4" fontId="43" fillId="0" borderId="0" xfId="0" applyNumberFormat="1" applyFont="1" applyFill="1" applyBorder="1" applyAlignment="1" applyProtection="1">
      <alignment horizontal="right"/>
      <protection hidden="1"/>
    </xf>
    <xf numFmtId="0" fontId="34" fillId="0" borderId="0" xfId="0" applyFont="1" applyBorder="1" applyAlignment="1" applyProtection="1">
      <alignment horizontal="right"/>
      <protection hidden="1"/>
    </xf>
    <xf numFmtId="0" fontId="35" fillId="0" borderId="0" xfId="0" applyFont="1" applyBorder="1" applyAlignment="1" applyProtection="1">
      <alignment horizontal="center" vertical="center" textRotation="90"/>
      <protection hidden="1"/>
    </xf>
    <xf numFmtId="0" fontId="35" fillId="0" borderId="0" xfId="0" applyFont="1" applyBorder="1" applyAlignment="1" applyProtection="1">
      <alignment vertical="top"/>
      <protection hidden="1"/>
    </xf>
    <xf numFmtId="0" fontId="35" fillId="0" borderId="0" xfId="0" applyFont="1" applyFill="1" applyBorder="1" applyProtection="1">
      <protection hidden="1"/>
    </xf>
    <xf numFmtId="0" fontId="43" fillId="0" borderId="0" xfId="0" applyFont="1" applyBorder="1" applyAlignment="1" applyProtection="1">
      <alignment horizontal="center"/>
      <protection hidden="1"/>
    </xf>
    <xf numFmtId="0" fontId="39" fillId="0" borderId="0" xfId="0" applyFont="1" applyFill="1" applyBorder="1" applyAlignment="1" applyProtection="1">
      <alignment vertical="center"/>
      <protection hidden="1"/>
    </xf>
    <xf numFmtId="0" fontId="29" fillId="0" borderId="0" xfId="83" applyFont="1" applyBorder="1" applyAlignment="1" applyProtection="1">
      <protection hidden="1"/>
    </xf>
    <xf numFmtId="0" fontId="47" fillId="0" borderId="0" xfId="83" applyFont="1" applyBorder="1" applyAlignment="1" applyProtection="1">
      <alignment horizontal="right"/>
      <protection hidden="1"/>
    </xf>
    <xf numFmtId="0" fontId="39" fillId="0" borderId="13" xfId="0" applyFont="1" applyBorder="1" applyAlignment="1" applyProtection="1">
      <alignment textRotation="90" wrapText="1"/>
      <protection hidden="1"/>
    </xf>
    <xf numFmtId="0" fontId="38" fillId="0" borderId="0" xfId="0" applyFont="1" applyBorder="1" applyAlignment="1" applyProtection="1">
      <protection hidden="1"/>
    </xf>
    <xf numFmtId="0" fontId="38" fillId="0" borderId="0" xfId="0" applyFont="1" applyBorder="1" applyAlignment="1" applyProtection="1">
      <alignment horizontal="center"/>
      <protection hidden="1"/>
    </xf>
    <xf numFmtId="0" fontId="40" fillId="0" borderId="0" xfId="0" applyFont="1" applyFill="1" applyBorder="1" applyAlignment="1" applyProtection="1">
      <protection hidden="1"/>
    </xf>
    <xf numFmtId="3" fontId="29" fillId="0" borderId="0" xfId="0" applyNumberFormat="1" applyFont="1" applyFill="1" applyBorder="1" applyAlignment="1" applyProtection="1">
      <alignment horizontal="left" vertical="center"/>
      <protection hidden="1"/>
    </xf>
    <xf numFmtId="0" fontId="48" fillId="0" borderId="0" xfId="0" applyFont="1" applyBorder="1" applyAlignment="1" applyProtection="1">
      <protection hidden="1"/>
    </xf>
    <xf numFmtId="0" fontId="48" fillId="0" borderId="0" xfId="0" applyFont="1" applyBorder="1" applyAlignment="1" applyProtection="1">
      <alignment horizontal="center"/>
      <protection hidden="1"/>
    </xf>
    <xf numFmtId="0" fontId="39" fillId="0" borderId="13" xfId="0" applyFont="1" applyFill="1" applyBorder="1" applyAlignment="1" applyProtection="1">
      <alignment textRotation="90" wrapText="1"/>
      <protection hidden="1"/>
    </xf>
    <xf numFmtId="0" fontId="50" fillId="0" borderId="0" xfId="83" applyFont="1" applyFill="1" applyBorder="1" applyAlignment="1" applyProtection="1">
      <alignment horizontal="left"/>
      <protection hidden="1"/>
    </xf>
    <xf numFmtId="0" fontId="40" fillId="0" borderId="0" xfId="0" applyFont="1" applyFill="1" applyBorder="1" applyAlignment="1" applyProtection="1">
      <alignment vertical="center"/>
      <protection hidden="1"/>
    </xf>
    <xf numFmtId="0" fontId="40" fillId="0" borderId="0" xfId="0" applyFont="1" applyFill="1" applyBorder="1" applyProtection="1">
      <protection hidden="1"/>
    </xf>
    <xf numFmtId="0" fontId="40" fillId="0" borderId="0" xfId="0" applyFont="1" applyBorder="1" applyAlignment="1" applyProtection="1">
      <alignment vertical="top"/>
      <protection hidden="1"/>
    </xf>
    <xf numFmtId="0" fontId="40" fillId="0" borderId="0" xfId="0" applyFont="1" applyBorder="1" applyProtection="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right" vertical="center"/>
      <protection hidden="1"/>
    </xf>
    <xf numFmtId="0" fontId="49" fillId="0" borderId="0" xfId="0" applyFont="1" applyFill="1" applyBorder="1" applyAlignment="1" applyProtection="1">
      <protection hidden="1"/>
    </xf>
    <xf numFmtId="0" fontId="39" fillId="0" borderId="0" xfId="0" applyFont="1" applyFill="1" applyBorder="1" applyAlignment="1" applyProtection="1">
      <alignment horizontal="center"/>
      <protection hidden="1"/>
    </xf>
    <xf numFmtId="0" fontId="35" fillId="0" borderId="0" xfId="0" applyFont="1" applyBorder="1" applyAlignment="1" applyProtection="1">
      <protection hidden="1"/>
    </xf>
    <xf numFmtId="0" fontId="39" fillId="0" borderId="0" xfId="0" applyFont="1" applyBorder="1" applyAlignment="1" applyProtection="1">
      <alignment textRotation="90" wrapText="1"/>
      <protection hidden="1"/>
    </xf>
    <xf numFmtId="0" fontId="35"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textRotation="90" wrapText="1"/>
      <protection hidden="1"/>
    </xf>
    <xf numFmtId="0" fontId="43" fillId="0" borderId="0" xfId="0" applyFont="1" applyBorder="1" applyAlignment="1" applyProtection="1">
      <alignment vertical="center" textRotation="90"/>
      <protection hidden="1"/>
    </xf>
    <xf numFmtId="0" fontId="39" fillId="0" borderId="0" xfId="0" applyFont="1" applyBorder="1" applyAlignment="1" applyProtection="1">
      <alignment vertical="center" textRotation="90"/>
      <protection hidden="1"/>
    </xf>
    <xf numFmtId="0" fontId="53" fillId="0" borderId="0" xfId="0" applyFont="1" applyFill="1" applyBorder="1" applyAlignment="1" applyProtection="1">
      <alignment horizontal="right" vertical="center"/>
      <protection hidden="1"/>
    </xf>
    <xf numFmtId="0" fontId="39" fillId="0" borderId="0" xfId="0" applyFont="1" applyFill="1" applyBorder="1" applyAlignment="1" applyProtection="1">
      <alignment horizontal="center" vertical="justify"/>
      <protection hidden="1"/>
    </xf>
    <xf numFmtId="4" fontId="34" fillId="0" borderId="0" xfId="0" applyNumberFormat="1" applyFont="1" applyFill="1" applyBorder="1" applyAlignment="1" applyProtection="1">
      <alignment horizontal="center" vertical="center"/>
      <protection hidden="1"/>
    </xf>
    <xf numFmtId="0" fontId="36" fillId="42" borderId="0" xfId="0" applyFont="1" applyFill="1" applyBorder="1" applyAlignment="1" applyProtection="1">
      <alignment horizontal="left" vertical="center" wrapText="1"/>
      <protection hidden="1"/>
    </xf>
    <xf numFmtId="0" fontId="55" fillId="0" borderId="0" xfId="0" applyFont="1" applyBorder="1" applyAlignment="1" applyProtection="1">
      <alignment vertical="top"/>
      <protection hidden="1"/>
    </xf>
    <xf numFmtId="0" fontId="29" fillId="0" borderId="0" xfId="83" applyFont="1" applyBorder="1" applyAlignment="1" applyProtection="1">
      <alignment horizontal="center"/>
      <protection hidden="1"/>
    </xf>
    <xf numFmtId="0" fontId="38" fillId="0" borderId="0" xfId="0" applyFont="1" applyFill="1" applyBorder="1" applyAlignment="1" applyProtection="1">
      <alignment horizontal="center" vertical="center"/>
      <protection hidden="1"/>
    </xf>
    <xf numFmtId="0" fontId="33" fillId="0" borderId="0" xfId="0" applyFont="1" applyBorder="1" applyAlignment="1" applyProtection="1">
      <alignment horizontal="center"/>
      <protection hidden="1"/>
    </xf>
    <xf numFmtId="0" fontId="43" fillId="0" borderId="0" xfId="0" applyFont="1" applyBorder="1" applyAlignment="1" applyProtection="1">
      <alignment horizontal="center" vertical="top"/>
      <protection hidden="1"/>
    </xf>
    <xf numFmtId="0" fontId="39" fillId="0" borderId="0" xfId="0" applyFont="1" applyFill="1" applyBorder="1" applyAlignment="1" applyProtection="1">
      <alignment horizontal="right" vertical="justify"/>
      <protection hidden="1"/>
    </xf>
    <xf numFmtId="0" fontId="29" fillId="0" borderId="0" xfId="83" applyFont="1" applyBorder="1" applyAlignment="1" applyProtection="1">
      <alignment horizontal="right"/>
      <protection hidden="1"/>
    </xf>
    <xf numFmtId="0" fontId="29" fillId="0" borderId="0" xfId="0" applyFont="1" applyBorder="1" applyAlignment="1" applyProtection="1">
      <alignment horizontal="right"/>
      <protection hidden="1"/>
    </xf>
    <xf numFmtId="0" fontId="48" fillId="0" borderId="0" xfId="0" applyFont="1" applyBorder="1" applyAlignment="1" applyProtection="1">
      <alignment horizontal="right"/>
      <protection hidden="1"/>
    </xf>
    <xf numFmtId="0" fontId="38" fillId="0" borderId="0" xfId="0" applyFont="1" applyBorder="1" applyAlignment="1" applyProtection="1">
      <alignment horizontal="right"/>
      <protection hidden="1"/>
    </xf>
    <xf numFmtId="0" fontId="29" fillId="0" borderId="0" xfId="0" applyFont="1" applyFill="1" applyBorder="1" applyAlignment="1" applyProtection="1">
      <alignment horizontal="right" vertical="center"/>
      <protection hidden="1"/>
    </xf>
    <xf numFmtId="0" fontId="33" fillId="0" borderId="0" xfId="0" applyFont="1" applyBorder="1" applyAlignment="1" applyProtection="1">
      <alignment horizontal="right"/>
      <protection hidden="1"/>
    </xf>
    <xf numFmtId="0" fontId="34" fillId="0" borderId="0" xfId="0" applyFont="1" applyBorder="1" applyAlignment="1" applyProtection="1">
      <alignment horizontal="right" vertical="top"/>
      <protection hidden="1"/>
    </xf>
    <xf numFmtId="0" fontId="43" fillId="0" borderId="0" xfId="0" applyFont="1" applyBorder="1" applyAlignment="1" applyProtection="1">
      <alignment horizontal="right" vertical="top"/>
      <protection hidden="1"/>
    </xf>
    <xf numFmtId="0" fontId="41" fillId="0" borderId="0" xfId="0" applyFont="1" applyBorder="1" applyAlignment="1" applyProtection="1">
      <alignment vertical="center"/>
      <protection hidden="1"/>
    </xf>
    <xf numFmtId="0" fontId="29" fillId="0" borderId="0" xfId="0" applyFont="1" applyBorder="1" applyAlignment="1" applyProtection="1">
      <protection hidden="1"/>
    </xf>
    <xf numFmtId="0" fontId="39" fillId="0" borderId="0" xfId="0" applyFont="1" applyBorder="1" applyAlignment="1" applyProtection="1">
      <alignment horizontal="center"/>
      <protection hidden="1"/>
    </xf>
    <xf numFmtId="0" fontId="41" fillId="0" borderId="0" xfId="0" applyFont="1" applyFill="1" applyBorder="1" applyAlignment="1" applyProtection="1">
      <alignment horizontal="left" vertical="center"/>
      <protection hidden="1"/>
    </xf>
    <xf numFmtId="0" fontId="57" fillId="0" borderId="0" xfId="83" applyFont="1" applyBorder="1" applyAlignment="1" applyProtection="1">
      <protection hidden="1"/>
    </xf>
    <xf numFmtId="0" fontId="56" fillId="0" borderId="0" xfId="0" applyFont="1" applyFill="1" applyBorder="1" applyAlignment="1" applyProtection="1">
      <alignment vertical="justify"/>
      <protection hidden="1"/>
    </xf>
    <xf numFmtId="0" fontId="30" fillId="0" borderId="0" xfId="0" applyFont="1" applyFill="1" applyBorder="1" applyAlignment="1" applyProtection="1">
      <protection hidden="1"/>
    </xf>
    <xf numFmtId="0" fontId="57" fillId="0" borderId="0" xfId="83" applyFont="1" applyFill="1" applyBorder="1" applyAlignment="1" applyProtection="1">
      <protection hidden="1"/>
    </xf>
    <xf numFmtId="0" fontId="32" fillId="0" borderId="0" xfId="0" applyFont="1" applyBorder="1" applyAlignment="1" applyProtection="1">
      <protection hidden="1"/>
    </xf>
    <xf numFmtId="0" fontId="56" fillId="0" borderId="0" xfId="0" applyFont="1" applyFill="1" applyBorder="1" applyAlignment="1" applyProtection="1">
      <protection hidden="1"/>
    </xf>
    <xf numFmtId="4" fontId="29" fillId="0" borderId="0" xfId="0" applyNumberFormat="1" applyFont="1" applyFill="1" applyBorder="1" applyAlignment="1" applyProtection="1">
      <alignment horizontal="right"/>
      <protection hidden="1"/>
    </xf>
    <xf numFmtId="0" fontId="38" fillId="0" borderId="0" xfId="0" applyFont="1" applyBorder="1" applyAlignment="1" applyProtection="1">
      <alignment horizontal="right" vertical="center"/>
      <protection hidden="1"/>
    </xf>
    <xf numFmtId="0" fontId="34" fillId="0" borderId="0" xfId="0" applyFont="1" applyFill="1" applyBorder="1" applyProtection="1">
      <protection hidden="1"/>
    </xf>
    <xf numFmtId="0" fontId="34" fillId="0" borderId="0" xfId="0" applyFont="1" applyFill="1" applyProtection="1">
      <protection hidden="1"/>
    </xf>
    <xf numFmtId="0" fontId="38" fillId="0" borderId="0" xfId="0" applyFont="1" applyFill="1" applyBorder="1" applyAlignment="1" applyProtection="1">
      <protection hidden="1"/>
    </xf>
    <xf numFmtId="0" fontId="35" fillId="0" borderId="0" xfId="0" applyFont="1" applyBorder="1" applyAlignment="1" applyProtection="1">
      <alignment horizontal="right"/>
      <protection hidden="1"/>
    </xf>
    <xf numFmtId="0" fontId="39" fillId="0" borderId="0" xfId="0" applyFont="1" applyFill="1" applyBorder="1" applyAlignment="1" applyProtection="1">
      <alignment horizontal="center" vertical="center"/>
      <protection hidden="1"/>
    </xf>
    <xf numFmtId="0" fontId="39" fillId="43" borderId="0" xfId="0" applyFont="1" applyFill="1" applyBorder="1" applyAlignment="1" applyProtection="1">
      <alignment textRotation="90" wrapText="1"/>
      <protection hidden="1"/>
    </xf>
    <xf numFmtId="0" fontId="35" fillId="43" borderId="0" xfId="0" applyFont="1" applyFill="1" applyBorder="1" applyProtection="1">
      <protection hidden="1"/>
    </xf>
    <xf numFmtId="0" fontId="29" fillId="0" borderId="0" xfId="0" applyNumberFormat="1" applyFont="1" applyBorder="1" applyAlignment="1" applyProtection="1">
      <alignment horizontal="left"/>
      <protection hidden="1"/>
    </xf>
    <xf numFmtId="0" fontId="36" fillId="0" borderId="13" xfId="0" applyFont="1" applyBorder="1" applyProtection="1">
      <protection hidden="1"/>
    </xf>
    <xf numFmtId="0" fontId="36" fillId="0" borderId="14" xfId="0" applyFont="1" applyBorder="1" applyProtection="1">
      <protection hidden="1"/>
    </xf>
    <xf numFmtId="0" fontId="36" fillId="0" borderId="0" xfId="0" applyFont="1" applyProtection="1">
      <protection hidden="1"/>
    </xf>
    <xf numFmtId="0" fontId="28" fillId="0" borderId="0" xfId="0" applyFont="1" applyBorder="1" applyAlignment="1" applyProtection="1">
      <protection hidden="1"/>
    </xf>
    <xf numFmtId="9" fontId="29" fillId="0" borderId="0" xfId="0" applyNumberFormat="1" applyFont="1" applyFill="1" applyBorder="1" applyAlignment="1" applyProtection="1">
      <alignment horizontal="center"/>
      <protection hidden="1"/>
    </xf>
    <xf numFmtId="0" fontId="29" fillId="0" borderId="0" xfId="0" applyFont="1" applyFill="1" applyBorder="1" applyAlignment="1" applyProtection="1">
      <alignment vertical="center" wrapText="1"/>
      <protection hidden="1"/>
    </xf>
    <xf numFmtId="0" fontId="58" fillId="0" borderId="0" xfId="0" applyFont="1" applyFill="1" applyBorder="1" applyAlignment="1" applyProtection="1">
      <alignment vertical="center" wrapText="1"/>
      <protection hidden="1"/>
    </xf>
    <xf numFmtId="0" fontId="51" fillId="0" borderId="0" xfId="0" applyFont="1" applyProtection="1">
      <protection hidden="1"/>
    </xf>
    <xf numFmtId="0" fontId="36" fillId="0" borderId="0" xfId="0" applyFont="1" applyFill="1" applyBorder="1" applyProtection="1">
      <protection hidden="1"/>
    </xf>
    <xf numFmtId="0" fontId="60" fillId="0" borderId="0" xfId="0" applyFont="1" applyProtection="1">
      <protection hidden="1"/>
    </xf>
    <xf numFmtId="0" fontId="52" fillId="0" borderId="0" xfId="0" applyFont="1" applyAlignment="1" applyProtection="1">
      <alignment vertical="center" wrapText="1"/>
      <protection hidden="1"/>
    </xf>
    <xf numFmtId="0" fontId="60" fillId="0" borderId="0" xfId="0" applyFont="1" applyAlignment="1" applyProtection="1">
      <alignment vertical="center" wrapText="1"/>
      <protection hidden="1"/>
    </xf>
    <xf numFmtId="0" fontId="36" fillId="0" borderId="0" xfId="0" applyFont="1" applyAlignment="1" applyProtection="1">
      <alignment vertical="center" wrapText="1"/>
      <protection hidden="1"/>
    </xf>
    <xf numFmtId="4" fontId="43" fillId="0" borderId="0" xfId="0" applyNumberFormat="1" applyFont="1" applyBorder="1" applyAlignment="1" applyProtection="1">
      <alignment horizontal="right" vertical="center"/>
      <protection hidden="1"/>
    </xf>
    <xf numFmtId="0" fontId="29" fillId="0" borderId="0" xfId="0" applyFont="1" applyBorder="1" applyAlignment="1" applyProtection="1">
      <alignment vertical="center" wrapText="1"/>
      <protection hidden="1"/>
    </xf>
    <xf numFmtId="0" fontId="66" fillId="0" borderId="0" xfId="0" applyFont="1" applyFill="1" applyBorder="1" applyAlignment="1" applyProtection="1">
      <alignment horizontal="right" vertical="center"/>
      <protection hidden="1"/>
    </xf>
    <xf numFmtId="0" fontId="35" fillId="0" borderId="0" xfId="0" applyFont="1" applyProtection="1">
      <protection hidden="1"/>
    </xf>
    <xf numFmtId="0" fontId="35" fillId="0" borderId="0" xfId="0" applyFont="1" applyFill="1" applyProtection="1">
      <protection hidden="1"/>
    </xf>
    <xf numFmtId="0" fontId="35" fillId="0" borderId="0" xfId="0" applyFont="1" applyAlignment="1" applyProtection="1">
      <protection hidden="1"/>
    </xf>
    <xf numFmtId="2" fontId="40" fillId="0" borderId="0" xfId="0" applyNumberFormat="1" applyFont="1" applyBorder="1" applyAlignment="1" applyProtection="1">
      <alignment horizontal="center" vertical="center"/>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Alignment="1" applyProtection="1">
      <alignment vertical="top"/>
      <protection hidden="1"/>
    </xf>
    <xf numFmtId="0" fontId="29" fillId="0" borderId="0" xfId="0" applyFont="1" applyProtection="1">
      <protection hidden="1"/>
    </xf>
    <xf numFmtId="0" fontId="36" fillId="0" borderId="0" xfId="0" applyNumberFormat="1" applyFont="1" applyFill="1" applyBorder="1" applyProtection="1">
      <protection hidden="1"/>
    </xf>
    <xf numFmtId="0" fontId="36" fillId="42" borderId="0" xfId="0" applyNumberFormat="1" applyFont="1" applyFill="1" applyBorder="1" applyAlignment="1" applyProtection="1">
      <alignment horizontal="center"/>
      <protection hidden="1"/>
    </xf>
    <xf numFmtId="0" fontId="37" fillId="0" borderId="0" xfId="0" applyNumberFormat="1" applyFont="1" applyFill="1" applyBorder="1" applyAlignment="1" applyProtection="1">
      <alignment horizontal="center"/>
      <protection hidden="1"/>
    </xf>
    <xf numFmtId="0" fontId="36" fillId="0" borderId="0" xfId="86" applyNumberFormat="1" applyFont="1" applyAlignment="1" applyProtection="1">
      <alignment horizontal="left"/>
      <protection hidden="1"/>
    </xf>
    <xf numFmtId="0" fontId="36" fillId="0" borderId="0" xfId="0" applyNumberFormat="1" applyFont="1" applyFill="1" applyBorder="1" applyAlignment="1" applyProtection="1">
      <alignment vertical="center"/>
      <protection hidden="1"/>
    </xf>
    <xf numFmtId="0" fontId="29" fillId="0" borderId="0" xfId="0" applyNumberFormat="1" applyFont="1" applyBorder="1" applyAlignment="1" applyProtection="1">
      <alignment vertical="center"/>
      <protection hidden="1"/>
    </xf>
    <xf numFmtId="0" fontId="36" fillId="0" borderId="0" xfId="0" applyNumberFormat="1" applyFont="1" applyBorder="1" applyProtection="1">
      <protection hidden="1"/>
    </xf>
    <xf numFmtId="0" fontId="36" fillId="0" borderId="0" xfId="0" applyNumberFormat="1" applyFont="1" applyFill="1" applyBorder="1" applyAlignment="1" applyProtection="1">
      <alignment horizontal="center" vertical="center"/>
      <protection hidden="1"/>
    </xf>
    <xf numFmtId="0" fontId="36" fillId="0" borderId="0" xfId="0" applyNumberFormat="1" applyFont="1" applyProtection="1">
      <protection hidden="1"/>
    </xf>
    <xf numFmtId="0" fontId="29" fillId="0" borderId="0" xfId="83" applyNumberFormat="1" applyFont="1" applyFill="1" applyAlignment="1" applyProtection="1">
      <alignment horizontal="left"/>
      <protection hidden="1"/>
    </xf>
    <xf numFmtId="0" fontId="36" fillId="0" borderId="0" xfId="0" applyNumberFormat="1" applyFont="1" applyBorder="1" applyAlignment="1" applyProtection="1">
      <protection hidden="1"/>
    </xf>
    <xf numFmtId="0" fontId="29" fillId="0" borderId="0" xfId="0" applyNumberFormat="1" applyFont="1" applyFill="1" applyBorder="1" applyProtection="1">
      <protection hidden="1"/>
    </xf>
    <xf numFmtId="0" fontId="36" fillId="0" borderId="0" xfId="0" applyNumberFormat="1" applyFont="1" applyBorder="1" applyAlignment="1" applyProtection="1">
      <alignment horizontal="left"/>
      <protection hidden="1"/>
    </xf>
    <xf numFmtId="0" fontId="29" fillId="0" borderId="0" xfId="0" applyNumberFormat="1" applyFont="1" applyFill="1" applyBorder="1" applyAlignment="1" applyProtection="1">
      <alignment horizontal="center" vertical="center"/>
      <protection hidden="1"/>
    </xf>
    <xf numFmtId="0" fontId="36" fillId="0" borderId="0" xfId="83" applyNumberFormat="1" applyFont="1" applyAlignment="1" applyProtection="1">
      <alignment horizontal="left"/>
      <protection hidden="1"/>
    </xf>
    <xf numFmtId="0" fontId="29" fillId="0" borderId="0" xfId="0" applyNumberFormat="1" applyFont="1" applyBorder="1" applyProtection="1">
      <protection hidden="1"/>
    </xf>
    <xf numFmtId="0" fontId="29" fillId="0" borderId="0" xfId="0" applyNumberFormat="1" applyFont="1" applyFill="1" applyBorder="1" applyAlignment="1" applyProtection="1">
      <alignment horizontal="center"/>
      <protection hidden="1"/>
    </xf>
    <xf numFmtId="0" fontId="29" fillId="0" borderId="0" xfId="0" applyNumberFormat="1" applyFont="1" applyProtection="1">
      <protection hidden="1"/>
    </xf>
    <xf numFmtId="0" fontId="29" fillId="0" borderId="0" xfId="0" applyNumberFormat="1" applyFont="1" applyFill="1" applyBorder="1" applyAlignment="1" applyProtection="1">
      <alignment vertical="center"/>
      <protection hidden="1"/>
    </xf>
    <xf numFmtId="0" fontId="36" fillId="0" borderId="0" xfId="0" applyNumberFormat="1" applyFont="1" applyFill="1" applyBorder="1" applyAlignment="1" applyProtection="1">
      <alignment horizontal="center"/>
      <protection hidden="1"/>
    </xf>
    <xf numFmtId="0" fontId="36" fillId="0" borderId="0" xfId="0" applyNumberFormat="1" applyFont="1" applyFill="1" applyBorder="1" applyAlignment="1" applyProtection="1">
      <alignment horizontal="left"/>
      <protection hidden="1"/>
    </xf>
    <xf numFmtId="0" fontId="34" fillId="0" borderId="0" xfId="0" applyNumberFormat="1" applyFont="1" applyFill="1" applyBorder="1" applyAlignment="1" applyProtection="1">
      <protection hidden="1"/>
    </xf>
    <xf numFmtId="0" fontId="29" fillId="0" borderId="0" xfId="83" applyNumberFormat="1" applyFont="1" applyAlignment="1" applyProtection="1">
      <alignment horizontal="left"/>
      <protection hidden="1"/>
    </xf>
    <xf numFmtId="0" fontId="29" fillId="0" borderId="0" xfId="0" applyNumberFormat="1" applyFont="1" applyBorder="1" applyAlignment="1" applyProtection="1">
      <protection hidden="1"/>
    </xf>
    <xf numFmtId="0" fontId="36" fillId="0" borderId="0" xfId="83" applyNumberFormat="1" applyFont="1" applyBorder="1" applyAlignment="1" applyProtection="1">
      <alignment horizontal="left"/>
      <protection hidden="1"/>
    </xf>
    <xf numFmtId="0" fontId="31" fillId="0" borderId="0" xfId="83" applyNumberFormat="1" applyFont="1" applyFill="1" applyBorder="1" applyAlignment="1" applyProtection="1">
      <alignment horizontal="left"/>
      <protection hidden="1"/>
    </xf>
    <xf numFmtId="0" fontId="35" fillId="43" borderId="0" xfId="0" applyFont="1" applyFill="1" applyBorder="1" applyAlignment="1" applyProtection="1">
      <alignment horizontal="center" vertical="center"/>
      <protection hidden="1"/>
    </xf>
    <xf numFmtId="0" fontId="32" fillId="0" borderId="0" xfId="0" applyFont="1" applyFill="1" applyBorder="1" applyAlignment="1" applyProtection="1">
      <protection hidden="1"/>
    </xf>
    <xf numFmtId="0" fontId="35" fillId="0" borderId="0" xfId="0" applyFont="1" applyFill="1" applyBorder="1" applyAlignment="1" applyProtection="1">
      <alignment horizontal="right"/>
      <protection hidden="1"/>
    </xf>
    <xf numFmtId="0" fontId="35" fillId="0" borderId="0" xfId="0" applyFont="1" applyBorder="1" applyAlignment="1" applyProtection="1">
      <alignment horizontal="center"/>
      <protection hidden="1"/>
    </xf>
    <xf numFmtId="0" fontId="32" fillId="0" borderId="0" xfId="0" applyFont="1" applyAlignment="1" applyProtection="1">
      <protection hidden="1"/>
    </xf>
    <xf numFmtId="0" fontId="43" fillId="0" borderId="0" xfId="0" applyFont="1" applyFill="1" applyBorder="1" applyAlignment="1" applyProtection="1">
      <protection hidden="1"/>
    </xf>
    <xf numFmtId="0" fontId="35" fillId="0" borderId="0" xfId="0" applyFont="1" applyFill="1" applyBorder="1" applyAlignment="1" applyProtection="1">
      <alignment horizontal="center"/>
      <protection hidden="1"/>
    </xf>
    <xf numFmtId="0" fontId="42" fillId="0" borderId="0" xfId="0" applyFont="1" applyFill="1" applyBorder="1" applyAlignment="1" applyProtection="1">
      <alignment horizontal="right" vertical="center"/>
      <protection hidden="1"/>
    </xf>
    <xf numFmtId="0" fontId="29" fillId="0" borderId="0" xfId="0" applyFont="1" applyBorder="1" applyAlignment="1" applyProtection="1">
      <alignment horizontal="left" vertical="center"/>
      <protection hidden="1"/>
    </xf>
    <xf numFmtId="0" fontId="40"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protection hidden="1"/>
    </xf>
    <xf numFmtId="0" fontId="29" fillId="0" borderId="0" xfId="0" applyFont="1" applyBorder="1" applyAlignment="1" applyProtection="1">
      <alignment vertical="center"/>
      <protection hidden="1"/>
    </xf>
    <xf numFmtId="0" fontId="40" fillId="0" borderId="0" xfId="0" applyFont="1" applyFill="1" applyBorder="1" applyAlignment="1" applyProtection="1">
      <alignment horizontal="right"/>
      <protection hidden="1"/>
    </xf>
    <xf numFmtId="0" fontId="29" fillId="0" borderId="0" xfId="0" applyFont="1" applyFill="1" applyBorder="1" applyAlignment="1" applyProtection="1">
      <alignment vertical="top"/>
      <protection hidden="1"/>
    </xf>
    <xf numFmtId="0" fontId="44" fillId="0" borderId="0" xfId="0" applyFont="1" applyFill="1" applyBorder="1" applyAlignment="1" applyProtection="1">
      <alignment vertical="center"/>
      <protection hidden="1"/>
    </xf>
    <xf numFmtId="0" fontId="40" fillId="0" borderId="0" xfId="0" applyFont="1" applyBorder="1" applyAlignment="1" applyProtection="1">
      <alignment horizontal="center" vertical="center"/>
      <protection hidden="1"/>
    </xf>
    <xf numFmtId="0" fontId="40" fillId="0" borderId="0" xfId="0" applyFont="1" applyBorder="1" applyAlignment="1" applyProtection="1">
      <alignment horizontal="center"/>
      <protection hidden="1"/>
    </xf>
    <xf numFmtId="0" fontId="30" fillId="0" borderId="0" xfId="0" applyFont="1" applyFill="1" applyBorder="1" applyAlignment="1" applyProtection="1">
      <alignment vertical="center"/>
      <protection hidden="1"/>
    </xf>
    <xf numFmtId="2" fontId="29" fillId="0" borderId="0" xfId="0" applyNumberFormat="1" applyFont="1" applyBorder="1" applyAlignment="1" applyProtection="1">
      <alignment horizontal="right" vertical="center"/>
      <protection hidden="1"/>
    </xf>
    <xf numFmtId="0" fontId="32" fillId="0" borderId="0" xfId="0" applyFont="1" applyFill="1" applyBorder="1" applyProtection="1">
      <protection hidden="1"/>
    </xf>
    <xf numFmtId="4" fontId="29" fillId="0" borderId="0" xfId="0" applyNumberFormat="1" applyFont="1" applyBorder="1" applyAlignment="1" applyProtection="1">
      <alignment horizontal="right" vertical="center"/>
      <protection hidden="1"/>
    </xf>
    <xf numFmtId="9" fontId="54" fillId="0" borderId="0" xfId="0" applyNumberFormat="1" applyFont="1" applyBorder="1" applyAlignment="1" applyProtection="1">
      <alignment horizontal="left"/>
      <protection hidden="1"/>
    </xf>
    <xf numFmtId="0" fontId="29" fillId="0" borderId="0" xfId="0" applyFont="1" applyBorder="1" applyProtection="1">
      <protection hidden="1"/>
    </xf>
    <xf numFmtId="0" fontId="29" fillId="0" borderId="14" xfId="0" applyFont="1" applyBorder="1" applyProtection="1">
      <protection hidden="1"/>
    </xf>
    <xf numFmtId="0" fontId="35" fillId="0" borderId="0" xfId="0" applyFont="1" applyAlignment="1" applyProtection="1">
      <alignment horizontal="center" vertical="center"/>
      <protection hidden="1"/>
    </xf>
    <xf numFmtId="0" fontId="35" fillId="0" borderId="0" xfId="0" applyFont="1" applyAlignment="1" applyProtection="1">
      <alignment horizontal="right"/>
      <protection hidden="1"/>
    </xf>
    <xf numFmtId="0" fontId="40" fillId="0" borderId="0" xfId="0" applyFont="1" applyProtection="1">
      <protection hidden="1"/>
    </xf>
    <xf numFmtId="0" fontId="29" fillId="0" borderId="0" xfId="0" applyFont="1" applyAlignment="1" applyProtection="1">
      <protection hidden="1"/>
    </xf>
    <xf numFmtId="0" fontId="29" fillId="0" borderId="14" xfId="0" applyFont="1" applyFill="1" applyBorder="1" applyProtection="1">
      <protection hidden="1"/>
    </xf>
    <xf numFmtId="0" fontId="29" fillId="0" borderId="0" xfId="0" applyFont="1" applyFill="1" applyProtection="1">
      <protection hidden="1"/>
    </xf>
    <xf numFmtId="0" fontId="29" fillId="0" borderId="0" xfId="0" applyFont="1" applyFill="1" applyBorder="1" applyProtection="1">
      <protection hidden="1"/>
    </xf>
    <xf numFmtId="0" fontId="29" fillId="0" borderId="0" xfId="0" applyFont="1" applyAlignment="1" applyProtection="1">
      <alignment vertical="top"/>
      <protection hidden="1"/>
    </xf>
    <xf numFmtId="0" fontId="61" fillId="0" borderId="0" xfId="0" applyFont="1" applyAlignment="1" applyProtection="1">
      <alignment wrapText="1"/>
      <protection hidden="1"/>
    </xf>
    <xf numFmtId="0" fontId="36" fillId="42"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left"/>
      <protection hidden="1"/>
    </xf>
    <xf numFmtId="0" fontId="29" fillId="0" borderId="0" xfId="0" applyFont="1" applyFill="1" applyBorder="1" applyAlignment="1" applyProtection="1">
      <alignment vertical="top" wrapText="1"/>
      <protection hidden="1"/>
    </xf>
    <xf numFmtId="0" fontId="58" fillId="0" borderId="0" xfId="0" applyFont="1" applyFill="1" applyBorder="1" applyAlignment="1" applyProtection="1">
      <alignment vertical="top" wrapText="1"/>
      <protection hidden="1"/>
    </xf>
    <xf numFmtId="0" fontId="61" fillId="0" borderId="0" xfId="0" applyFont="1" applyFill="1" applyBorder="1" applyAlignment="1" applyProtection="1">
      <alignment vertical="top" wrapText="1"/>
      <protection hidden="1"/>
    </xf>
    <xf numFmtId="0" fontId="67" fillId="0" borderId="0" xfId="0" applyFont="1" applyBorder="1" applyAlignment="1" applyProtection="1">
      <alignment horizontal="right"/>
      <protection hidden="1"/>
    </xf>
    <xf numFmtId="0" fontId="36" fillId="0" borderId="0" xfId="0" applyFont="1" applyFill="1" applyAlignment="1" applyProtection="1">
      <alignment vertical="center" wrapText="1"/>
      <protection hidden="1"/>
    </xf>
    <xf numFmtId="0" fontId="52" fillId="0" borderId="0" xfId="0" applyFont="1" applyAlignment="1" applyProtection="1">
      <alignment horizontal="left" wrapText="1"/>
      <protection hidden="1"/>
    </xf>
    <xf numFmtId="0" fontId="36" fillId="0" borderId="0" xfId="0" applyFont="1" applyAlignment="1" applyProtection="1">
      <alignment horizontal="left" wrapText="1"/>
      <protection hidden="1"/>
    </xf>
    <xf numFmtId="0" fontId="29" fillId="0" borderId="15" xfId="0" applyFont="1" applyFill="1" applyBorder="1" applyAlignment="1" applyProtection="1">
      <alignment vertical="center"/>
      <protection hidden="1"/>
    </xf>
    <xf numFmtId="0" fontId="65" fillId="0" borderId="0" xfId="0" applyFont="1" applyFill="1" applyBorder="1" applyAlignment="1" applyProtection="1">
      <alignment vertical="top"/>
      <protection hidden="1"/>
    </xf>
    <xf numFmtId="0" fontId="65" fillId="0" borderId="0" xfId="0" applyFont="1" applyFill="1" applyBorder="1" applyAlignment="1" applyProtection="1">
      <alignment horizontal="right" vertical="center"/>
      <protection hidden="1"/>
    </xf>
    <xf numFmtId="0" fontId="29" fillId="0" borderId="0" xfId="87" applyFont="1" applyFill="1" applyBorder="1" applyAlignment="1" applyProtection="1">
      <alignment vertical="center" wrapText="1"/>
      <protection hidden="1"/>
    </xf>
    <xf numFmtId="0" fontId="58" fillId="0" borderId="0" xfId="87" applyFont="1" applyFill="1" applyBorder="1" applyAlignment="1" applyProtection="1">
      <alignment vertical="center" wrapText="1"/>
      <protection hidden="1"/>
    </xf>
    <xf numFmtId="0" fontId="61" fillId="0" borderId="0" xfId="88" applyFont="1" applyFill="1" applyBorder="1" applyAlignment="1" applyProtection="1">
      <alignment vertical="center" wrapText="1"/>
      <protection hidden="1"/>
    </xf>
    <xf numFmtId="0" fontId="36" fillId="0" borderId="0" xfId="0" applyFont="1" applyFill="1" applyAlignment="1" applyProtection="1">
      <alignment vertical="justify" wrapText="1"/>
      <protection hidden="1"/>
    </xf>
    <xf numFmtId="0" fontId="29" fillId="0" borderId="16" xfId="0" applyFont="1" applyFill="1" applyBorder="1" applyAlignment="1" applyProtection="1">
      <protection hidden="1"/>
    </xf>
    <xf numFmtId="0" fontId="37" fillId="41" borderId="11" xfId="0" applyFont="1" applyFill="1" applyBorder="1" applyAlignment="1" applyProtection="1">
      <alignment horizontal="center" vertical="center"/>
      <protection hidden="1"/>
    </xf>
    <xf numFmtId="0" fontId="36" fillId="0" borderId="0" xfId="0" applyFont="1" applyAlignment="1" applyProtection="1">
      <alignment vertical="top" wrapText="1"/>
      <protection hidden="1"/>
    </xf>
    <xf numFmtId="0" fontId="39" fillId="41" borderId="11" xfId="0" applyNumberFormat="1" applyFont="1" applyFill="1" applyBorder="1" applyAlignment="1" applyProtection="1">
      <alignment horizontal="center" vertical="center"/>
      <protection hidden="1"/>
    </xf>
    <xf numFmtId="0" fontId="58" fillId="0" borderId="0" xfId="0" applyFont="1" applyFill="1" applyBorder="1" applyAlignment="1" applyProtection="1">
      <alignment horizontal="right" vertical="center"/>
      <protection hidden="1"/>
    </xf>
    <xf numFmtId="0" fontId="58" fillId="0" borderId="0" xfId="0" applyFont="1" applyFill="1" applyBorder="1" applyProtection="1">
      <protection hidden="1"/>
    </xf>
    <xf numFmtId="0" fontId="58" fillId="0" borderId="0" xfId="0" applyFont="1" applyBorder="1" applyAlignment="1" applyProtection="1">
      <alignment horizontal="right"/>
      <protection hidden="1"/>
    </xf>
    <xf numFmtId="0" fontId="58" fillId="0" borderId="0" xfId="0" applyFont="1" applyBorder="1" applyProtection="1">
      <protection hidden="1"/>
    </xf>
    <xf numFmtId="4" fontId="58" fillId="0" borderId="0" xfId="0" applyNumberFormat="1" applyFont="1" applyFill="1" applyBorder="1" applyAlignment="1" applyProtection="1">
      <alignment horizontal="right"/>
      <protection hidden="1"/>
    </xf>
    <xf numFmtId="0" fontId="58" fillId="0" borderId="0" xfId="0" applyFont="1" applyFill="1" applyBorder="1" applyAlignment="1" applyProtection="1">
      <alignment horizontal="right"/>
      <protection hidden="1"/>
    </xf>
    <xf numFmtId="0" fontId="70" fillId="0" borderId="0" xfId="0" applyFont="1" applyFill="1" applyBorder="1" applyAlignment="1" applyProtection="1">
      <alignment horizontal="right" vertical="center"/>
      <protection hidden="1"/>
    </xf>
    <xf numFmtId="0" fontId="71" fillId="0" borderId="0" xfId="0" applyFont="1" applyFill="1" applyBorder="1" applyAlignment="1" applyProtection="1">
      <alignment horizontal="right" vertical="center"/>
      <protection hidden="1"/>
    </xf>
    <xf numFmtId="4" fontId="58" fillId="0" borderId="0" xfId="0" applyNumberFormat="1" applyFont="1" applyFill="1" applyBorder="1" applyAlignment="1" applyProtection="1">
      <alignment horizontal="right" vertical="center"/>
      <protection hidden="1"/>
    </xf>
    <xf numFmtId="0" fontId="29" fillId="0" borderId="0" xfId="0" applyFont="1" applyAlignment="1" applyProtection="1">
      <alignment vertical="center"/>
      <protection hidden="1"/>
    </xf>
    <xf numFmtId="0" fontId="36" fillId="0" borderId="0" xfId="0" applyFont="1" applyAlignment="1" applyProtection="1">
      <alignment vertical="center"/>
      <protection hidden="1"/>
    </xf>
    <xf numFmtId="0" fontId="73" fillId="0" borderId="0" xfId="0" applyFont="1" applyFill="1" applyBorder="1" applyAlignment="1" applyProtection="1">
      <alignment vertical="center"/>
      <protection hidden="1"/>
    </xf>
    <xf numFmtId="0" fontId="73" fillId="0" borderId="0" xfId="0" applyFont="1" applyFill="1" applyBorder="1" applyAlignment="1" applyProtection="1">
      <protection hidden="1"/>
    </xf>
    <xf numFmtId="2" fontId="73" fillId="0" borderId="0" xfId="0" applyNumberFormat="1" applyFont="1" applyFill="1" applyBorder="1" applyAlignment="1" applyProtection="1">
      <alignment vertical="center"/>
      <protection hidden="1"/>
    </xf>
    <xf numFmtId="0" fontId="73" fillId="0" borderId="0" xfId="0" applyNumberFormat="1" applyFont="1" applyFill="1" applyBorder="1" applyAlignment="1" applyProtection="1">
      <alignment horizontal="center" vertical="center"/>
      <protection hidden="1"/>
    </xf>
    <xf numFmtId="0" fontId="74" fillId="0" borderId="0" xfId="0" applyNumberFormat="1" applyFont="1" applyFill="1" applyBorder="1" applyAlignment="1" applyProtection="1">
      <alignment horizontal="center"/>
      <protection hidden="1"/>
    </xf>
    <xf numFmtId="0" fontId="74" fillId="0" borderId="0" xfId="0" applyNumberFormat="1" applyFont="1" applyFill="1" applyBorder="1" applyAlignment="1" applyProtection="1">
      <alignment horizontal="center" vertical="center"/>
      <protection hidden="1"/>
    </xf>
    <xf numFmtId="0" fontId="75" fillId="0" borderId="0" xfId="0"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protection hidden="1"/>
    </xf>
    <xf numFmtId="2" fontId="73" fillId="0" borderId="0" xfId="0" applyNumberFormat="1" applyFont="1" applyFill="1" applyBorder="1" applyAlignment="1" applyProtection="1">
      <alignment horizontal="center" vertical="center"/>
      <protection hidden="1"/>
    </xf>
    <xf numFmtId="0" fontId="73" fillId="0" borderId="0" xfId="0" applyFont="1" applyFill="1" applyBorder="1" applyProtection="1">
      <protection hidden="1"/>
    </xf>
    <xf numFmtId="0" fontId="29" fillId="42" borderId="0" xfId="0" applyFont="1" applyFill="1" applyBorder="1" applyAlignment="1" applyProtection="1">
      <alignment horizontal="center" vertical="center"/>
      <protection hidden="1"/>
    </xf>
    <xf numFmtId="0" fontId="29" fillId="42" borderId="0" xfId="0" applyFont="1" applyFill="1" applyBorder="1" applyAlignment="1" applyProtection="1">
      <alignment horizontal="center" vertical="center" wrapText="1"/>
      <protection hidden="1"/>
    </xf>
    <xf numFmtId="0" fontId="34" fillId="0" borderId="0" xfId="0" applyFont="1" applyProtection="1">
      <protection hidden="1"/>
    </xf>
    <xf numFmtId="0" fontId="58" fillId="0" borderId="0" xfId="0" applyFont="1" applyProtection="1">
      <protection hidden="1"/>
    </xf>
    <xf numFmtId="0" fontId="61" fillId="0" borderId="0" xfId="0" applyFont="1" applyProtection="1">
      <protection hidden="1"/>
    </xf>
    <xf numFmtId="0" fontId="44" fillId="0" borderId="0" xfId="83" applyFont="1" applyFill="1" applyBorder="1" applyAlignment="1" applyProtection="1">
      <alignment horizontal="center"/>
      <protection hidden="1"/>
    </xf>
    <xf numFmtId="0" fontId="51" fillId="0" borderId="0" xfId="0" applyFont="1" applyProtection="1">
      <protection locked="0" hidden="1"/>
    </xf>
    <xf numFmtId="0" fontId="34" fillId="0" borderId="0" xfId="0" applyNumberFormat="1" applyFont="1" applyBorder="1" applyAlignment="1" applyProtection="1">
      <alignment horizontal="right" vertical="center"/>
      <protection hidden="1"/>
    </xf>
    <xf numFmtId="0" fontId="29" fillId="42" borderId="0" xfId="0" applyFont="1" applyFill="1" applyAlignment="1" applyProtection="1">
      <alignment horizontal="center"/>
      <protection hidden="1"/>
    </xf>
    <xf numFmtId="0" fontId="36" fillId="0" borderId="0" xfId="0" applyFont="1" applyAlignment="1" applyProtection="1">
      <alignment wrapText="1"/>
      <protection hidden="1"/>
    </xf>
    <xf numFmtId="0" fontId="29" fillId="0" borderId="0" xfId="0" applyFont="1" applyAlignment="1">
      <alignment vertical="center"/>
    </xf>
    <xf numFmtId="0" fontId="29" fillId="42" borderId="0" xfId="0" applyFont="1" applyFill="1" applyAlignment="1" applyProtection="1">
      <alignment horizontal="center" vertical="center"/>
      <protection hidden="1"/>
    </xf>
    <xf numFmtId="0" fontId="34" fillId="0" borderId="0" xfId="0" applyNumberFormat="1" applyFont="1" applyBorder="1" applyAlignment="1" applyProtection="1">
      <alignment vertical="center"/>
      <protection hidden="1"/>
    </xf>
    <xf numFmtId="4" fontId="34" fillId="0" borderId="0" xfId="0" applyNumberFormat="1" applyFont="1" applyBorder="1" applyAlignment="1" applyProtection="1">
      <alignment horizontal="right" vertical="center"/>
      <protection hidden="1"/>
    </xf>
    <xf numFmtId="0" fontId="29" fillId="0" borderId="0" xfId="83" applyFont="1" applyFill="1" applyBorder="1" applyAlignment="1" applyProtection="1">
      <alignment wrapText="1"/>
      <protection hidden="1"/>
    </xf>
    <xf numFmtId="3" fontId="44" fillId="0" borderId="35" xfId="0" applyNumberFormat="1" applyFont="1" applyFill="1" applyBorder="1" applyAlignment="1" applyProtection="1">
      <alignment horizontal="center" vertical="center"/>
      <protection locked="0" hidden="1"/>
    </xf>
    <xf numFmtId="0" fontId="62" fillId="0" borderId="0" xfId="0" applyFont="1" applyFill="1" applyBorder="1" applyAlignment="1" applyProtection="1">
      <alignment vertical="center"/>
      <protection hidden="1"/>
    </xf>
    <xf numFmtId="0" fontId="77" fillId="0" borderId="30" xfId="84" applyFont="1" applyFill="1" applyBorder="1" applyAlignment="1" applyProtection="1">
      <alignment vertical="center"/>
      <protection hidden="1"/>
    </xf>
    <xf numFmtId="4" fontId="43" fillId="44" borderId="33" xfId="0" applyNumberFormat="1" applyFont="1" applyFill="1" applyBorder="1" applyAlignment="1" applyProtection="1">
      <alignment horizontal="center" vertical="center"/>
      <protection hidden="1"/>
    </xf>
    <xf numFmtId="0" fontId="29" fillId="0" borderId="0" xfId="0" applyNumberFormat="1" applyFont="1" applyBorder="1" applyAlignment="1" applyProtection="1">
      <alignment vertical="center" wrapText="1"/>
      <protection hidden="1"/>
    </xf>
    <xf numFmtId="0" fontId="58" fillId="0" borderId="0" xfId="0" applyNumberFormat="1" applyFont="1" applyBorder="1" applyAlignment="1" applyProtection="1">
      <alignment vertical="center" wrapText="1"/>
      <protection hidden="1"/>
    </xf>
    <xf numFmtId="0" fontId="61" fillId="0" borderId="0" xfId="0" applyNumberFormat="1" applyFont="1" applyBorder="1" applyAlignment="1" applyProtection="1">
      <alignment vertical="center" wrapText="1"/>
      <protection hidden="1"/>
    </xf>
    <xf numFmtId="0" fontId="69" fillId="0" borderId="0" xfId="83" applyFont="1" applyAlignment="1">
      <alignment horizontal="center" vertical="center"/>
    </xf>
    <xf numFmtId="0" fontId="43" fillId="0" borderId="34" xfId="0" applyNumberFormat="1" applyFont="1" applyFill="1" applyBorder="1" applyAlignment="1" applyProtection="1">
      <alignment vertical="center"/>
      <protection hidden="1"/>
    </xf>
    <xf numFmtId="0" fontId="0" fillId="44" borderId="0" xfId="0" applyFill="1" applyBorder="1" applyProtection="1">
      <protection hidden="1"/>
    </xf>
    <xf numFmtId="0" fontId="0" fillId="44" borderId="0" xfId="0" applyFill="1" applyBorder="1" applyAlignment="1" applyProtection="1">
      <protection hidden="1"/>
    </xf>
    <xf numFmtId="0" fontId="29" fillId="0" borderId="0" xfId="0" applyFont="1" applyAlignment="1" applyProtection="1">
      <alignment horizontal="justify" vertical="center" wrapText="1"/>
      <protection hidden="1"/>
    </xf>
    <xf numFmtId="0" fontId="58" fillId="0" borderId="0" xfId="0" applyFont="1" applyAlignment="1" applyProtection="1">
      <alignment horizontal="justify" vertical="center" wrapText="1"/>
      <protection hidden="1"/>
    </xf>
    <xf numFmtId="0" fontId="59" fillId="0" borderId="0" xfId="0" applyFont="1" applyAlignment="1" applyProtection="1">
      <alignment horizontal="justify" vertical="center" wrapText="1"/>
      <protection hidden="1"/>
    </xf>
    <xf numFmtId="0" fontId="59" fillId="0" borderId="0" xfId="0" applyFont="1" applyAlignment="1" applyProtection="1">
      <alignment horizontal="justify" vertical="center"/>
      <protection hidden="1"/>
    </xf>
    <xf numFmtId="0" fontId="29" fillId="42" borderId="0" xfId="0" applyFont="1" applyFill="1" applyAlignment="1" applyProtection="1">
      <alignment horizontal="center" wrapText="1"/>
      <protection hidden="1"/>
    </xf>
    <xf numFmtId="0" fontId="82" fillId="45" borderId="26" xfId="0" applyFont="1" applyFill="1" applyBorder="1" applyAlignment="1" applyProtection="1">
      <alignment horizontal="center" vertical="center"/>
      <protection hidden="1"/>
    </xf>
    <xf numFmtId="0" fontId="41" fillId="45" borderId="39" xfId="0" applyFont="1" applyFill="1" applyBorder="1" applyAlignment="1" applyProtection="1">
      <alignment horizontal="left" vertical="center"/>
      <protection hidden="1"/>
    </xf>
    <xf numFmtId="9" fontId="41" fillId="45" borderId="29" xfId="0" applyNumberFormat="1" applyFont="1" applyFill="1" applyBorder="1" applyAlignment="1" applyProtection="1">
      <alignment horizontal="center" vertical="center"/>
      <protection hidden="1"/>
    </xf>
    <xf numFmtId="0" fontId="41" fillId="0" borderId="0" xfId="0" applyFont="1" applyProtection="1">
      <protection hidden="1"/>
    </xf>
    <xf numFmtId="0" fontId="54" fillId="45" borderId="23" xfId="0" applyFont="1" applyFill="1" applyBorder="1" applyAlignment="1" applyProtection="1">
      <alignment horizontal="center" vertical="center"/>
      <protection hidden="1"/>
    </xf>
    <xf numFmtId="0" fontId="41" fillId="45" borderId="0" xfId="0" applyFont="1" applyFill="1" applyBorder="1" applyAlignment="1" applyProtection="1">
      <alignment horizontal="left" vertical="center"/>
      <protection hidden="1"/>
    </xf>
    <xf numFmtId="0" fontId="41" fillId="0" borderId="27" xfId="0" applyFont="1" applyFill="1" applyBorder="1" applyAlignment="1" applyProtection="1">
      <alignment vertical="center"/>
      <protection hidden="1"/>
    </xf>
    <xf numFmtId="0" fontId="41" fillId="45" borderId="40" xfId="0" applyFont="1" applyFill="1" applyBorder="1" applyAlignment="1" applyProtection="1">
      <alignment horizontal="left" vertical="center"/>
      <protection hidden="1"/>
    </xf>
    <xf numFmtId="0" fontId="41" fillId="0" borderId="28"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9" fontId="41" fillId="0" borderId="27" xfId="0" applyNumberFormat="1" applyFont="1" applyFill="1" applyBorder="1" applyAlignment="1" applyProtection="1">
      <alignment horizontal="center" vertical="center"/>
      <protection hidden="1"/>
    </xf>
    <xf numFmtId="0" fontId="41" fillId="0" borderId="39" xfId="0" applyFont="1" applyFill="1" applyBorder="1" applyAlignment="1" applyProtection="1">
      <alignment vertical="center"/>
      <protection hidden="1"/>
    </xf>
    <xf numFmtId="9" fontId="41" fillId="0" borderId="29" xfId="0" applyNumberFormat="1" applyFont="1" applyFill="1" applyBorder="1" applyAlignment="1" applyProtection="1">
      <alignment horizontal="center" vertical="center"/>
      <protection hidden="1"/>
    </xf>
    <xf numFmtId="0" fontId="41" fillId="0" borderId="0" xfId="0" applyFont="1" applyFill="1" applyProtection="1">
      <protection hidden="1"/>
    </xf>
    <xf numFmtId="0" fontId="41" fillId="0" borderId="0" xfId="0" applyFont="1" applyAlignment="1" applyProtection="1">
      <protection hidden="1"/>
    </xf>
    <xf numFmtId="0" fontId="41" fillId="0" borderId="40" xfId="0" applyFont="1" applyFill="1" applyBorder="1" applyAlignment="1" applyProtection="1">
      <alignment vertical="center"/>
      <protection hidden="1"/>
    </xf>
    <xf numFmtId="0" fontId="41" fillId="0" borderId="0" xfId="0" applyFont="1" applyFill="1" applyBorder="1" applyProtection="1">
      <protection hidden="1"/>
    </xf>
    <xf numFmtId="0" fontId="41" fillId="0" borderId="0" xfId="0" applyFont="1" applyFill="1" applyBorder="1" applyAlignment="1" applyProtection="1">
      <alignment horizontal="left"/>
      <protection hidden="1"/>
    </xf>
    <xf numFmtId="4" fontId="41" fillId="0" borderId="0" xfId="0" applyNumberFormat="1" applyFont="1" applyFill="1" applyBorder="1" applyAlignment="1" applyProtection="1">
      <alignment horizontal="right" vertical="center"/>
      <protection hidden="1"/>
    </xf>
    <xf numFmtId="2" fontId="41" fillId="0" borderId="0" xfId="0" applyNumberFormat="1" applyFont="1" applyBorder="1" applyAlignment="1" applyProtection="1">
      <alignment horizontal="center" vertical="center"/>
      <protection hidden="1"/>
    </xf>
    <xf numFmtId="4" fontId="41" fillId="0" borderId="0" xfId="0" applyNumberFormat="1" applyFont="1" applyBorder="1" applyAlignment="1" applyProtection="1">
      <alignment horizontal="center" vertical="center"/>
      <protection hidden="1"/>
    </xf>
    <xf numFmtId="4" fontId="41" fillId="0" borderId="0" xfId="0" applyNumberFormat="1" applyFont="1" applyFill="1" applyBorder="1" applyAlignment="1" applyProtection="1">
      <alignment horizontal="center" vertical="center"/>
      <protection hidden="1"/>
    </xf>
    <xf numFmtId="0" fontId="55" fillId="0" borderId="0" xfId="0" applyFont="1" applyFill="1" applyBorder="1" applyAlignment="1" applyProtection="1">
      <alignment vertical="center"/>
      <protection hidden="1"/>
    </xf>
    <xf numFmtId="0" fontId="54" fillId="45" borderId="41" xfId="0" applyFont="1" applyFill="1" applyBorder="1" applyAlignment="1" applyProtection="1">
      <alignment horizontal="center" vertical="center"/>
      <protection hidden="1"/>
    </xf>
    <xf numFmtId="0" fontId="41" fillId="0" borderId="0" xfId="0" applyFont="1" applyAlignment="1" applyProtection="1">
      <alignment horizontal="center"/>
      <protection hidden="1"/>
    </xf>
    <xf numFmtId="0" fontId="41" fillId="0" borderId="0" xfId="0" applyFont="1" applyAlignment="1" applyProtection="1">
      <alignment vertical="center"/>
      <protection hidden="1"/>
    </xf>
    <xf numFmtId="0" fontId="41" fillId="0" borderId="0" xfId="0" applyFont="1" applyAlignment="1" applyProtection="1">
      <alignment vertical="top"/>
      <protection hidden="1"/>
    </xf>
    <xf numFmtId="0" fontId="54" fillId="0" borderId="0" xfId="0" applyFont="1" applyAlignment="1" applyProtection="1">
      <alignment horizontal="left"/>
      <protection hidden="1"/>
    </xf>
    <xf numFmtId="0" fontId="54" fillId="0" borderId="0" xfId="0" applyFont="1" applyProtection="1">
      <protection hidden="1"/>
    </xf>
    <xf numFmtId="0" fontId="41" fillId="0" borderId="0" xfId="0" applyFont="1" applyFill="1" applyAlignment="1" applyProtection="1">
      <alignment vertical="center"/>
      <protection hidden="1"/>
    </xf>
    <xf numFmtId="0" fontId="54" fillId="0" borderId="0" xfId="0" applyFont="1" applyAlignment="1" applyProtection="1">
      <alignment vertical="center"/>
      <protection hidden="1"/>
    </xf>
    <xf numFmtId="0" fontId="29" fillId="0" borderId="0" xfId="83" applyFont="1" applyAlignment="1" applyProtection="1">
      <alignment horizontal="left"/>
      <protection hidden="1"/>
    </xf>
    <xf numFmtId="0" fontId="39" fillId="0" borderId="0" xfId="0" applyFont="1" applyFill="1" applyBorder="1" applyAlignment="1" applyProtection="1">
      <alignment horizontal="right" vertical="center"/>
      <protection hidden="1"/>
    </xf>
    <xf numFmtId="164" fontId="39" fillId="0" borderId="0" xfId="0" applyNumberFormat="1" applyFont="1" applyBorder="1" applyAlignment="1" applyProtection="1">
      <alignment horizontal="center" vertical="center"/>
      <protection hidden="1"/>
    </xf>
    <xf numFmtId="9" fontId="34" fillId="0" borderId="0" xfId="0" applyNumberFormat="1" applyFont="1" applyBorder="1" applyAlignment="1" applyProtection="1">
      <alignment horizontal="center" vertical="top"/>
      <protection hidden="1"/>
    </xf>
    <xf numFmtId="4" fontId="43" fillId="0" borderId="0" xfId="0" applyNumberFormat="1" applyFont="1" applyBorder="1" applyAlignment="1" applyProtection="1">
      <alignment vertical="top"/>
      <protection hidden="1"/>
    </xf>
    <xf numFmtId="0" fontId="34" fillId="0" borderId="43" xfId="0" applyFont="1" applyBorder="1" applyAlignment="1" applyProtection="1">
      <alignment horizontal="center" vertical="top"/>
      <protection hidden="1"/>
    </xf>
    <xf numFmtId="0" fontId="34" fillId="0" borderId="44" xfId="0" applyFont="1" applyBorder="1" applyAlignment="1" applyProtection="1">
      <alignment vertical="top"/>
      <protection hidden="1"/>
    </xf>
    <xf numFmtId="0" fontId="29" fillId="0" borderId="44" xfId="0" applyNumberFormat="1" applyFont="1" applyFill="1" applyBorder="1" applyAlignment="1" applyProtection="1">
      <alignment horizontal="left"/>
      <protection hidden="1"/>
    </xf>
    <xf numFmtId="0" fontId="34" fillId="0" borderId="44" xfId="0" applyNumberFormat="1" applyFont="1" applyBorder="1" applyAlignment="1" applyProtection="1">
      <alignment vertical="center"/>
      <protection hidden="1"/>
    </xf>
    <xf numFmtId="0" fontId="34" fillId="0" borderId="44" xfId="0" applyNumberFormat="1" applyFont="1" applyBorder="1" applyAlignment="1" applyProtection="1">
      <alignment horizontal="center" vertical="center"/>
      <protection hidden="1"/>
    </xf>
    <xf numFmtId="0" fontId="34" fillId="0" borderId="44" xfId="0" applyNumberFormat="1" applyFont="1" applyBorder="1" applyAlignment="1" applyProtection="1">
      <alignment vertical="top"/>
      <protection hidden="1"/>
    </xf>
    <xf numFmtId="0" fontId="34" fillId="0" borderId="44" xfId="0" applyNumberFormat="1" applyFont="1" applyBorder="1" applyAlignment="1" applyProtection="1">
      <alignment horizontal="right" vertical="center"/>
      <protection hidden="1"/>
    </xf>
    <xf numFmtId="4" fontId="34" fillId="0" borderId="44" xfId="0" applyNumberFormat="1" applyFont="1" applyBorder="1" applyAlignment="1" applyProtection="1">
      <alignment horizontal="right" vertical="center"/>
      <protection hidden="1"/>
    </xf>
    <xf numFmtId="0" fontId="34" fillId="0" borderId="45" xfId="0" applyFont="1" applyBorder="1" applyProtection="1">
      <protection hidden="1"/>
    </xf>
    <xf numFmtId="0" fontId="34" fillId="0" borderId="46" xfId="0" applyFont="1" applyBorder="1" applyAlignment="1" applyProtection="1">
      <alignment horizontal="center"/>
      <protection hidden="1"/>
    </xf>
    <xf numFmtId="0" fontId="34" fillId="0" borderId="47" xfId="0" applyFont="1" applyBorder="1" applyProtection="1">
      <protection hidden="1"/>
    </xf>
    <xf numFmtId="0" fontId="39" fillId="0" borderId="34" xfId="0" applyFont="1" applyFill="1" applyBorder="1" applyAlignment="1" applyProtection="1">
      <alignment vertical="center"/>
      <protection hidden="1"/>
    </xf>
    <xf numFmtId="0" fontId="34" fillId="0" borderId="34" xfId="0" applyFont="1" applyBorder="1" applyAlignment="1" applyProtection="1">
      <alignment vertical="top"/>
      <protection hidden="1"/>
    </xf>
    <xf numFmtId="9" fontId="34" fillId="0" borderId="34" xfId="0" applyNumberFormat="1" applyFont="1" applyBorder="1" applyAlignment="1" applyProtection="1">
      <alignment horizontal="center" vertical="top"/>
      <protection hidden="1"/>
    </xf>
    <xf numFmtId="4" fontId="43" fillId="0" borderId="34" xfId="0" applyNumberFormat="1" applyFont="1" applyBorder="1" applyAlignment="1" applyProtection="1">
      <alignment vertical="top"/>
      <protection hidden="1"/>
    </xf>
    <xf numFmtId="0" fontId="34" fillId="0" borderId="49" xfId="0" applyFont="1" applyBorder="1" applyProtection="1">
      <protection hidden="1"/>
    </xf>
    <xf numFmtId="0" fontId="76" fillId="0" borderId="44" xfId="0" applyFont="1" applyFill="1" applyBorder="1" applyAlignment="1" applyProtection="1">
      <alignment vertical="center"/>
      <protection hidden="1"/>
    </xf>
    <xf numFmtId="0" fontId="62" fillId="0" borderId="44" xfId="0" applyFont="1" applyFill="1" applyBorder="1" applyAlignment="1" applyProtection="1">
      <alignment vertical="center"/>
      <protection hidden="1"/>
    </xf>
    <xf numFmtId="0" fontId="62" fillId="0" borderId="45" xfId="0" applyFont="1" applyFill="1" applyBorder="1" applyAlignment="1" applyProtection="1">
      <alignment vertical="center"/>
      <protection hidden="1"/>
    </xf>
    <xf numFmtId="0" fontId="36" fillId="0" borderId="0" xfId="84" applyFont="1" applyFill="1" applyBorder="1" applyAlignment="1" applyProtection="1">
      <alignment vertical="center"/>
      <protection hidden="1"/>
    </xf>
    <xf numFmtId="0" fontId="36" fillId="0" borderId="0" xfId="0" applyFont="1" applyBorder="1" applyAlignment="1" applyProtection="1">
      <alignment horizontal="right" vertical="center"/>
      <protection hidden="1"/>
    </xf>
    <xf numFmtId="0" fontId="84" fillId="0" borderId="0" xfId="0" applyFont="1" applyBorder="1" applyAlignment="1" applyProtection="1">
      <alignment vertical="center"/>
      <protection hidden="1"/>
    </xf>
    <xf numFmtId="0" fontId="35" fillId="0" borderId="34" xfId="0" applyFont="1" applyBorder="1" applyProtection="1">
      <protection hidden="1"/>
    </xf>
    <xf numFmtId="0" fontId="54" fillId="45" borderId="50" xfId="0" applyFont="1" applyFill="1" applyBorder="1" applyAlignment="1" applyProtection="1">
      <alignment horizontal="center"/>
      <protection hidden="1"/>
    </xf>
    <xf numFmtId="0" fontId="54" fillId="45" borderId="0" xfId="0" applyFont="1" applyFill="1" applyBorder="1" applyAlignment="1" applyProtection="1">
      <alignment horizontal="center"/>
      <protection hidden="1"/>
    </xf>
    <xf numFmtId="0" fontId="54" fillId="45" borderId="51" xfId="0" applyFont="1" applyFill="1" applyBorder="1" applyAlignment="1" applyProtection="1">
      <alignment horizontal="center"/>
      <protection hidden="1"/>
    </xf>
    <xf numFmtId="0" fontId="35" fillId="0" borderId="44" xfId="0" applyFont="1" applyBorder="1" applyProtection="1">
      <protection hidden="1"/>
    </xf>
    <xf numFmtId="0" fontId="77" fillId="0" borderId="0" xfId="84" applyFont="1" applyFill="1" applyBorder="1" applyAlignment="1" applyProtection="1">
      <alignment vertical="center"/>
      <protection hidden="1"/>
    </xf>
    <xf numFmtId="0" fontId="36" fillId="44" borderId="0" xfId="0" applyFont="1" applyFill="1" applyBorder="1" applyProtection="1">
      <protection hidden="1"/>
    </xf>
    <xf numFmtId="0" fontId="29" fillId="44" borderId="0" xfId="0" applyFont="1" applyFill="1" applyBorder="1" applyAlignment="1" applyProtection="1">
      <alignment vertical="center"/>
      <protection hidden="1"/>
    </xf>
    <xf numFmtId="0" fontId="39" fillId="0" borderId="44" xfId="0" applyFont="1" applyBorder="1" applyAlignment="1" applyProtection="1">
      <alignment textRotation="90" wrapText="1"/>
      <protection hidden="1"/>
    </xf>
    <xf numFmtId="0" fontId="29" fillId="0" borderId="44" xfId="0" applyFont="1" applyFill="1" applyBorder="1" applyAlignment="1" applyProtection="1">
      <protection hidden="1"/>
    </xf>
    <xf numFmtId="0" fontId="29" fillId="0" borderId="44" xfId="0" applyFont="1" applyFill="1" applyBorder="1" applyAlignment="1" applyProtection="1">
      <alignment vertical="center"/>
      <protection hidden="1"/>
    </xf>
    <xf numFmtId="0" fontId="29" fillId="0" borderId="44" xfId="0" applyFont="1" applyFill="1" applyBorder="1" applyAlignment="1" applyProtection="1">
      <alignment horizontal="center" vertical="center"/>
      <protection hidden="1"/>
    </xf>
    <xf numFmtId="0" fontId="40" fillId="0" borderId="44" xfId="0" applyFont="1" applyFill="1" applyBorder="1" applyAlignment="1" applyProtection="1">
      <alignment horizontal="center" vertical="center"/>
      <protection hidden="1"/>
    </xf>
    <xf numFmtId="0" fontId="32" fillId="0" borderId="44" xfId="0" applyFont="1" applyBorder="1" applyAlignment="1" applyProtection="1">
      <protection hidden="1"/>
    </xf>
    <xf numFmtId="0" fontId="30" fillId="0" borderId="44" xfId="0" applyFont="1" applyFill="1" applyBorder="1" applyAlignment="1" applyProtection="1">
      <alignment vertical="center"/>
      <protection hidden="1"/>
    </xf>
    <xf numFmtId="2" fontId="29" fillId="0" borderId="44" xfId="0" applyNumberFormat="1" applyFont="1" applyBorder="1" applyAlignment="1" applyProtection="1">
      <alignment horizontal="right" vertical="center"/>
      <protection hidden="1"/>
    </xf>
    <xf numFmtId="0" fontId="39" fillId="0" borderId="34" xfId="0" applyFont="1" applyBorder="1" applyAlignment="1" applyProtection="1">
      <alignment textRotation="90" wrapText="1"/>
      <protection hidden="1"/>
    </xf>
    <xf numFmtId="0" fontId="29" fillId="0" borderId="34" xfId="0" applyFont="1" applyFill="1" applyBorder="1" applyAlignment="1" applyProtection="1">
      <protection hidden="1"/>
    </xf>
    <xf numFmtId="0" fontId="29" fillId="0" borderId="34" xfId="0" applyFont="1" applyFill="1" applyBorder="1" applyAlignment="1" applyProtection="1">
      <alignment vertical="center"/>
      <protection hidden="1"/>
    </xf>
    <xf numFmtId="0" fontId="29" fillId="0" borderId="34" xfId="0" applyFont="1" applyFill="1" applyBorder="1" applyAlignment="1" applyProtection="1">
      <alignment horizontal="right" vertical="center"/>
      <protection hidden="1"/>
    </xf>
    <xf numFmtId="0" fontId="29" fillId="0" borderId="34" xfId="0" applyFont="1" applyFill="1" applyBorder="1" applyAlignment="1" applyProtection="1">
      <alignment horizontal="center" vertical="center"/>
      <protection hidden="1"/>
    </xf>
    <xf numFmtId="0" fontId="40" fillId="0" borderId="34" xfId="0" applyFont="1" applyFill="1" applyBorder="1" applyAlignment="1" applyProtection="1">
      <alignment horizontal="center" vertical="center"/>
      <protection hidden="1"/>
    </xf>
    <xf numFmtId="0" fontId="32" fillId="0" borderId="34" xfId="0" applyFont="1" applyBorder="1" applyAlignment="1" applyProtection="1">
      <protection hidden="1"/>
    </xf>
    <xf numFmtId="0" fontId="30" fillId="0" borderId="34" xfId="0" applyFont="1" applyFill="1" applyBorder="1" applyAlignment="1" applyProtection="1">
      <alignment vertical="center"/>
      <protection hidden="1"/>
    </xf>
    <xf numFmtId="2" fontId="29" fillId="0" borderId="34" xfId="0" applyNumberFormat="1" applyFont="1" applyBorder="1" applyAlignment="1" applyProtection="1">
      <alignment horizontal="right" vertical="center"/>
      <protection hidden="1"/>
    </xf>
    <xf numFmtId="164" fontId="44" fillId="0" borderId="0" xfId="0" applyNumberFormat="1" applyFont="1" applyBorder="1" applyAlignment="1" applyProtection="1">
      <alignment horizontal="center" vertical="top"/>
      <protection hidden="1"/>
    </xf>
    <xf numFmtId="49" fontId="36" fillId="0" borderId="44" xfId="0" applyNumberFormat="1" applyFont="1" applyBorder="1" applyAlignment="1" applyProtection="1">
      <alignment vertical="center"/>
      <protection hidden="1"/>
    </xf>
    <xf numFmtId="49" fontId="36" fillId="0" borderId="0" xfId="0" applyNumberFormat="1" applyFont="1" applyBorder="1" applyAlignment="1" applyProtection="1">
      <alignment horizontal="left" vertical="center"/>
      <protection hidden="1"/>
    </xf>
    <xf numFmtId="0" fontId="85" fillId="0" borderId="0" xfId="84" applyFont="1" applyFill="1" applyBorder="1" applyAlignment="1" applyProtection="1">
      <alignment vertical="center"/>
      <protection hidden="1"/>
    </xf>
    <xf numFmtId="0" fontId="86" fillId="0" borderId="0" xfId="84" applyFont="1" applyFill="1" applyBorder="1" applyAlignment="1" applyProtection="1">
      <alignment vertical="center"/>
      <protection hidden="1"/>
    </xf>
    <xf numFmtId="0" fontId="39" fillId="0" borderId="0" xfId="0" applyFont="1" applyBorder="1" applyAlignment="1" applyProtection="1">
      <alignment horizontal="center" vertical="top"/>
      <protection hidden="1"/>
    </xf>
    <xf numFmtId="0" fontId="29" fillId="0" borderId="44" xfId="0" applyFont="1" applyFill="1" applyBorder="1" applyAlignment="1" applyProtection="1">
      <alignment horizontal="right" vertical="center"/>
      <protection hidden="1"/>
    </xf>
    <xf numFmtId="0" fontId="29"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justify" vertical="center"/>
      <protection hidden="1"/>
    </xf>
    <xf numFmtId="0" fontId="35" fillId="0" borderId="45" xfId="0" applyFont="1" applyBorder="1" applyAlignment="1" applyProtection="1">
      <alignment horizontal="center" vertical="top"/>
      <protection hidden="1"/>
    </xf>
    <xf numFmtId="0" fontId="29" fillId="0" borderId="47" xfId="0" applyFont="1" applyBorder="1" applyAlignment="1" applyProtection="1">
      <alignment vertical="center"/>
      <protection hidden="1"/>
    </xf>
    <xf numFmtId="0" fontId="29" fillId="0" borderId="53" xfId="0" applyFont="1" applyBorder="1" applyAlignment="1" applyProtection="1">
      <alignment vertical="center"/>
      <protection hidden="1"/>
    </xf>
    <xf numFmtId="0" fontId="29" fillId="0" borderId="53" xfId="0" applyFont="1" applyBorder="1" applyProtection="1">
      <protection hidden="1"/>
    </xf>
    <xf numFmtId="0" fontId="35" fillId="0" borderId="53" xfId="0" applyFont="1" applyBorder="1" applyProtection="1">
      <protection hidden="1"/>
    </xf>
    <xf numFmtId="0" fontId="32" fillId="0" borderId="53" xfId="0" applyFont="1" applyBorder="1" applyAlignment="1" applyProtection="1">
      <alignment horizontal="center"/>
      <protection hidden="1"/>
    </xf>
    <xf numFmtId="0" fontId="36" fillId="0" borderId="53" xfId="0" applyFont="1" applyBorder="1" applyProtection="1">
      <protection hidden="1"/>
    </xf>
    <xf numFmtId="0" fontId="39" fillId="0" borderId="56" xfId="0" applyFont="1" applyFill="1" applyBorder="1" applyAlignment="1" applyProtection="1">
      <alignment vertical="center"/>
      <protection hidden="1"/>
    </xf>
    <xf numFmtId="0" fontId="39" fillId="0" borderId="57" xfId="0" applyFont="1" applyFill="1" applyBorder="1" applyAlignment="1" applyProtection="1">
      <alignment vertical="center"/>
      <protection hidden="1"/>
    </xf>
    <xf numFmtId="0" fontId="36" fillId="0" borderId="57" xfId="0" applyFont="1" applyBorder="1" applyProtection="1">
      <protection hidden="1"/>
    </xf>
    <xf numFmtId="0" fontId="35" fillId="0" borderId="57" xfId="0" applyFont="1" applyBorder="1" applyProtection="1">
      <protection hidden="1"/>
    </xf>
    <xf numFmtId="0" fontId="29" fillId="0" borderId="61" xfId="0" applyFont="1" applyBorder="1" applyProtection="1">
      <protection hidden="1"/>
    </xf>
    <xf numFmtId="0" fontId="28" fillId="0" borderId="14" xfId="0" applyFont="1" applyBorder="1" applyAlignment="1" applyProtection="1">
      <protection hidden="1"/>
    </xf>
    <xf numFmtId="0" fontId="28" fillId="0" borderId="14" xfId="0" applyFont="1" applyFill="1" applyBorder="1" applyAlignment="1" applyProtection="1">
      <alignment vertical="center"/>
      <protection hidden="1"/>
    </xf>
    <xf numFmtId="0" fontId="0" fillId="44" borderId="13" xfId="0" applyFill="1" applyBorder="1" applyProtection="1">
      <protection hidden="1"/>
    </xf>
    <xf numFmtId="0" fontId="0" fillId="44" borderId="14" xfId="0" applyFill="1" applyBorder="1" applyProtection="1">
      <protection hidden="1"/>
    </xf>
    <xf numFmtId="0" fontId="39" fillId="0" borderId="13" xfId="0" applyFont="1" applyFill="1" applyBorder="1" applyAlignment="1" applyProtection="1">
      <alignment horizontal="center" vertical="justify"/>
      <protection hidden="1"/>
    </xf>
    <xf numFmtId="0" fontId="35" fillId="0" borderId="13" xfId="0" applyFont="1" applyBorder="1" applyAlignment="1" applyProtection="1">
      <protection hidden="1"/>
    </xf>
    <xf numFmtId="0" fontId="29" fillId="0" borderId="14" xfId="0" applyFont="1" applyBorder="1" applyAlignment="1" applyProtection="1">
      <protection hidden="1"/>
    </xf>
    <xf numFmtId="0" fontId="35" fillId="0" borderId="13" xfId="0" applyFont="1" applyFill="1" applyBorder="1" applyAlignment="1" applyProtection="1">
      <protection hidden="1"/>
    </xf>
    <xf numFmtId="0" fontId="38" fillId="0" borderId="14" xfId="0" applyFont="1" applyFill="1" applyBorder="1" applyAlignment="1" applyProtection="1">
      <protection hidden="1"/>
    </xf>
    <xf numFmtId="0" fontId="29" fillId="0" borderId="14" xfId="0" applyFont="1" applyBorder="1" applyAlignment="1" applyProtection="1">
      <alignment horizontal="center"/>
      <protection hidden="1"/>
    </xf>
    <xf numFmtId="0" fontId="35" fillId="0" borderId="13" xfId="0" applyFont="1" applyFill="1" applyBorder="1" applyAlignment="1" applyProtection="1">
      <alignment horizontal="center" vertical="center"/>
      <protection hidden="1"/>
    </xf>
    <xf numFmtId="0" fontId="35" fillId="0" borderId="13" xfId="0" applyFont="1" applyBorder="1" applyProtection="1">
      <protection hidden="1"/>
    </xf>
    <xf numFmtId="0" fontId="39" fillId="0" borderId="62" xfId="0" applyFont="1" applyBorder="1" applyAlignment="1" applyProtection="1">
      <alignment textRotation="90" wrapText="1"/>
      <protection hidden="1"/>
    </xf>
    <xf numFmtId="0" fontId="29" fillId="0" borderId="63" xfId="0" applyFont="1" applyBorder="1" applyProtection="1">
      <protection hidden="1"/>
    </xf>
    <xf numFmtId="0" fontId="39" fillId="0" borderId="64" xfId="0" applyFont="1" applyBorder="1" applyAlignment="1" applyProtection="1">
      <alignment textRotation="90" wrapText="1"/>
      <protection hidden="1"/>
    </xf>
    <xf numFmtId="0" fontId="29" fillId="0" borderId="65" xfId="0" applyFont="1" applyBorder="1" applyProtection="1">
      <protection hidden="1"/>
    </xf>
    <xf numFmtId="0" fontId="36" fillId="0" borderId="0" xfId="0" applyFont="1" applyBorder="1" applyAlignment="1" applyProtection="1">
      <alignment horizontal="center"/>
      <protection hidden="1"/>
    </xf>
    <xf numFmtId="0" fontId="43" fillId="0" borderId="13" xfId="0" applyFont="1" applyBorder="1" applyAlignment="1" applyProtection="1">
      <alignment vertical="center" textRotation="90"/>
      <protection hidden="1"/>
    </xf>
    <xf numFmtId="0" fontId="29" fillId="0" borderId="14" xfId="0" applyFont="1" applyBorder="1" applyAlignment="1" applyProtection="1">
      <alignment vertical="top"/>
      <protection hidden="1"/>
    </xf>
    <xf numFmtId="0" fontId="34" fillId="0" borderId="13" xfId="0" applyFont="1" applyBorder="1" applyProtection="1">
      <protection hidden="1"/>
    </xf>
    <xf numFmtId="0" fontId="39" fillId="0" borderId="13" xfId="0" applyFont="1" applyBorder="1" applyAlignment="1" applyProtection="1">
      <alignment vertical="center" textRotation="90"/>
      <protection hidden="1"/>
    </xf>
    <xf numFmtId="0" fontId="36" fillId="0" borderId="66" xfId="0" applyFont="1" applyBorder="1" applyProtection="1">
      <protection hidden="1"/>
    </xf>
    <xf numFmtId="0" fontId="36" fillId="0" borderId="67" xfId="0" applyFont="1" applyBorder="1" applyProtection="1">
      <protection hidden="1"/>
    </xf>
    <xf numFmtId="0" fontId="0" fillId="44" borderId="62" xfId="0" applyFill="1" applyBorder="1" applyProtection="1">
      <protection hidden="1"/>
    </xf>
    <xf numFmtId="0" fontId="0" fillId="44" borderId="34" xfId="0" applyFill="1" applyBorder="1" applyProtection="1">
      <protection hidden="1"/>
    </xf>
    <xf numFmtId="0" fontId="0" fillId="44" borderId="63" xfId="0" applyFill="1" applyBorder="1" applyProtection="1">
      <protection hidden="1"/>
    </xf>
    <xf numFmtId="0" fontId="35" fillId="0" borderId="62" xfId="0" applyFont="1" applyBorder="1" applyAlignment="1" applyProtection="1">
      <protection hidden="1"/>
    </xf>
    <xf numFmtId="0" fontId="35" fillId="0" borderId="34" xfId="0" applyFont="1" applyBorder="1" applyAlignment="1" applyProtection="1">
      <protection hidden="1"/>
    </xf>
    <xf numFmtId="0" fontId="45" fillId="0" borderId="34" xfId="0" applyFont="1" applyBorder="1" applyAlignment="1" applyProtection="1">
      <alignment wrapText="1"/>
      <protection hidden="1"/>
    </xf>
    <xf numFmtId="0" fontId="29" fillId="0" borderId="34" xfId="83" applyFont="1" applyBorder="1" applyAlignment="1" applyProtection="1">
      <alignment horizontal="left"/>
      <protection hidden="1"/>
    </xf>
    <xf numFmtId="0" fontId="29" fillId="0" borderId="34" xfId="83" applyFont="1" applyBorder="1" applyAlignment="1" applyProtection="1">
      <alignment horizontal="right"/>
      <protection hidden="1"/>
    </xf>
    <xf numFmtId="0" fontId="29" fillId="0" borderId="34" xfId="83" applyFont="1" applyBorder="1" applyAlignment="1" applyProtection="1">
      <alignment horizontal="center"/>
      <protection hidden="1"/>
    </xf>
    <xf numFmtId="0" fontId="50" fillId="0" borderId="34" xfId="83" applyFont="1" applyFill="1" applyBorder="1" applyAlignment="1" applyProtection="1">
      <alignment horizontal="left"/>
      <protection hidden="1"/>
    </xf>
    <xf numFmtId="0" fontId="44" fillId="0" borderId="34" xfId="83" applyFont="1" applyFill="1" applyBorder="1" applyAlignment="1" applyProtection="1">
      <alignment horizontal="left"/>
      <protection hidden="1"/>
    </xf>
    <xf numFmtId="0" fontId="57" fillId="0" borderId="34" xfId="83" applyFont="1" applyFill="1" applyBorder="1" applyAlignment="1" applyProtection="1">
      <protection hidden="1"/>
    </xf>
    <xf numFmtId="0" fontId="54" fillId="0" borderId="34" xfId="0" applyNumberFormat="1" applyFont="1" applyBorder="1" applyAlignment="1" applyProtection="1">
      <alignment vertical="center"/>
      <protection hidden="1"/>
    </xf>
    <xf numFmtId="0" fontId="29" fillId="0" borderId="63" xfId="0" applyFont="1" applyBorder="1" applyAlignment="1" applyProtection="1">
      <protection hidden="1"/>
    </xf>
    <xf numFmtId="0" fontId="81" fillId="0" borderId="44" xfId="0" applyFont="1" applyFill="1" applyBorder="1" applyAlignment="1">
      <alignment vertical="center"/>
    </xf>
    <xf numFmtId="2" fontId="29" fillId="0" borderId="0" xfId="0" applyNumberFormat="1" applyFont="1" applyBorder="1" applyAlignment="1" applyProtection="1">
      <alignment horizontal="center" vertical="center"/>
      <protection hidden="1"/>
    </xf>
    <xf numFmtId="0" fontId="39" fillId="43" borderId="0" xfId="0" applyFont="1" applyFill="1" applyBorder="1" applyAlignment="1" applyProtection="1">
      <alignment horizontal="center" vertical="center"/>
      <protection hidden="1"/>
    </xf>
    <xf numFmtId="0" fontId="29" fillId="0" borderId="18"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29" fillId="0" borderId="19"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20"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22" xfId="0" applyFont="1" applyBorder="1" applyAlignment="1" applyProtection="1">
      <alignment horizontal="center" vertical="center"/>
      <protection hidden="1"/>
    </xf>
    <xf numFmtId="0" fontId="29" fillId="0" borderId="18" xfId="0" applyFont="1" applyFill="1" applyBorder="1" applyAlignment="1" applyProtection="1">
      <alignment horizontal="center" vertical="center"/>
      <protection hidden="1"/>
    </xf>
    <xf numFmtId="0" fontId="29" fillId="0" borderId="24" xfId="0" applyFont="1" applyFill="1" applyBorder="1" applyAlignment="1" applyProtection="1">
      <alignment horizontal="center" vertical="center"/>
      <protection hidden="1"/>
    </xf>
    <xf numFmtId="0" fontId="29" fillId="0" borderId="19"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20" xfId="0" applyFont="1" applyFill="1" applyBorder="1" applyAlignment="1" applyProtection="1">
      <alignment horizontal="center" vertical="center"/>
      <protection hidden="1"/>
    </xf>
    <xf numFmtId="0" fontId="29" fillId="0" borderId="21" xfId="0" applyFont="1" applyFill="1" applyBorder="1" applyAlignment="1" applyProtection="1">
      <alignment horizontal="center" vertical="center"/>
      <protection hidden="1"/>
    </xf>
    <xf numFmtId="0" fontId="29" fillId="0" borderId="25" xfId="0" applyFont="1" applyFill="1" applyBorder="1" applyAlignment="1" applyProtection="1">
      <alignment horizontal="center" vertical="center"/>
      <protection hidden="1"/>
    </xf>
    <xf numFmtId="0" fontId="29" fillId="0" borderId="22" xfId="0" applyFont="1" applyFill="1" applyBorder="1" applyAlignment="1" applyProtection="1">
      <alignment horizontal="center" vertical="center"/>
      <protection hidden="1"/>
    </xf>
    <xf numFmtId="4" fontId="29" fillId="0" borderId="0" xfId="0" applyNumberFormat="1" applyFont="1" applyBorder="1" applyAlignment="1" applyProtection="1">
      <alignment horizontal="center" vertical="center"/>
      <protection hidden="1"/>
    </xf>
    <xf numFmtId="0" fontId="28" fillId="0" borderId="34" xfId="0" applyFont="1" applyBorder="1" applyAlignment="1">
      <alignment horizontal="center" vertical="center"/>
    </xf>
    <xf numFmtId="0" fontId="43" fillId="44" borderId="43" xfId="0" applyFont="1" applyFill="1" applyBorder="1" applyAlignment="1" applyProtection="1">
      <alignment horizontal="center" vertical="center"/>
      <protection hidden="1"/>
    </xf>
    <xf numFmtId="0" fontId="43" fillId="44" borderId="44" xfId="0" applyFont="1" applyFill="1" applyBorder="1" applyAlignment="1" applyProtection="1">
      <alignment horizontal="center" vertical="center"/>
      <protection hidden="1"/>
    </xf>
    <xf numFmtId="0" fontId="43" fillId="44" borderId="46" xfId="0" applyFont="1" applyFill="1" applyBorder="1" applyAlignment="1" applyProtection="1">
      <alignment horizontal="center" vertical="center"/>
      <protection hidden="1"/>
    </xf>
    <xf numFmtId="0" fontId="43" fillId="44" borderId="0" xfId="0" applyFont="1" applyFill="1" applyBorder="1" applyAlignment="1" applyProtection="1">
      <alignment horizontal="center" vertical="center"/>
      <protection hidden="1"/>
    </xf>
    <xf numFmtId="0" fontId="43" fillId="44" borderId="48" xfId="0" applyFont="1" applyFill="1" applyBorder="1" applyAlignment="1" applyProtection="1">
      <alignment horizontal="center" vertical="center"/>
      <protection hidden="1"/>
    </xf>
    <xf numFmtId="0" fontId="43" fillId="44" borderId="34" xfId="0" applyFont="1" applyFill="1" applyBorder="1" applyAlignment="1" applyProtection="1">
      <alignment horizontal="center" vertical="center"/>
      <protection hidden="1"/>
    </xf>
    <xf numFmtId="2" fontId="29" fillId="0" borderId="0" xfId="0" applyNumberFormat="1" applyFont="1" applyBorder="1" applyAlignment="1" applyProtection="1">
      <alignment horizontal="center"/>
      <protection hidden="1"/>
    </xf>
    <xf numFmtId="0" fontId="36" fillId="0" borderId="0" xfId="0" applyFont="1" applyBorder="1" applyAlignment="1" applyProtection="1">
      <alignment horizontal="justify" vertical="center"/>
      <protection hidden="1"/>
    </xf>
    <xf numFmtId="0" fontId="37" fillId="44" borderId="0" xfId="0" applyFont="1" applyFill="1" applyBorder="1" applyAlignment="1" applyProtection="1">
      <alignment horizontal="center" vertical="center"/>
      <protection locked="0" hidden="1"/>
    </xf>
    <xf numFmtId="0" fontId="38" fillId="0" borderId="0" xfId="0" applyFont="1" applyBorder="1" applyAlignment="1" applyProtection="1">
      <alignment horizontal="center" vertical="center"/>
      <protection hidden="1"/>
    </xf>
    <xf numFmtId="0" fontId="39" fillId="44" borderId="15" xfId="0" applyFont="1" applyFill="1" applyBorder="1" applyAlignment="1" applyProtection="1">
      <alignment horizontal="center" vertical="center"/>
      <protection locked="0" hidden="1"/>
    </xf>
    <xf numFmtId="0" fontId="44" fillId="0" borderId="52" xfId="83" applyFont="1" applyFill="1" applyBorder="1" applyAlignment="1" applyProtection="1">
      <alignment horizontal="left"/>
      <protection locked="0"/>
    </xf>
    <xf numFmtId="2" fontId="29" fillId="0" borderId="0" xfId="0" applyNumberFormat="1" applyFont="1" applyFill="1" applyBorder="1" applyAlignment="1" applyProtection="1">
      <alignment horizontal="center"/>
      <protection hidden="1"/>
    </xf>
    <xf numFmtId="0" fontId="44" fillId="0" borderId="52" xfId="0" applyFont="1" applyBorder="1" applyAlignment="1" applyProtection="1">
      <alignment horizontal="center"/>
      <protection locked="0"/>
    </xf>
    <xf numFmtId="0" fontId="88" fillId="0" borderId="18" xfId="0" applyFont="1" applyBorder="1" applyAlignment="1" applyProtection="1">
      <alignment horizontal="center" vertical="center" wrapText="1"/>
      <protection hidden="1"/>
    </xf>
    <xf numFmtId="0" fontId="88" fillId="0" borderId="24" xfId="0" applyFont="1" applyBorder="1" applyAlignment="1" applyProtection="1">
      <alignment horizontal="center" vertical="center" wrapText="1"/>
      <protection hidden="1"/>
    </xf>
    <xf numFmtId="0" fontId="88" fillId="0" borderId="19" xfId="0" applyFont="1" applyBorder="1" applyAlignment="1" applyProtection="1">
      <alignment horizontal="center" vertical="center" wrapText="1"/>
      <protection hidden="1"/>
    </xf>
    <xf numFmtId="0" fontId="88" fillId="0" borderId="17" xfId="0" applyFont="1" applyBorder="1" applyAlignment="1" applyProtection="1">
      <alignment horizontal="center" vertical="center" wrapText="1"/>
      <protection hidden="1"/>
    </xf>
    <xf numFmtId="0" fontId="88" fillId="0" borderId="0" xfId="0" applyFont="1" applyBorder="1" applyAlignment="1" applyProtection="1">
      <alignment horizontal="center" vertical="center" wrapText="1"/>
      <protection hidden="1"/>
    </xf>
    <xf numFmtId="0" fontId="88" fillId="0" borderId="20" xfId="0" applyFont="1" applyBorder="1" applyAlignment="1" applyProtection="1">
      <alignment horizontal="center" vertical="center" wrapText="1"/>
      <protection hidden="1"/>
    </xf>
    <xf numFmtId="0" fontId="88" fillId="0" borderId="21" xfId="0" applyFont="1" applyBorder="1" applyAlignment="1" applyProtection="1">
      <alignment horizontal="center" vertical="center" wrapText="1"/>
      <protection hidden="1"/>
    </xf>
    <xf numFmtId="0" fontId="88" fillId="0" borderId="25" xfId="0" applyFont="1" applyBorder="1" applyAlignment="1" applyProtection="1">
      <alignment horizontal="center" vertical="center" wrapText="1"/>
      <protection hidden="1"/>
    </xf>
    <xf numFmtId="0" fontId="88" fillId="0" borderId="22" xfId="0" applyFont="1" applyBorder="1" applyAlignment="1" applyProtection="1">
      <alignment horizontal="center" vertical="center" wrapText="1"/>
      <protection hidden="1"/>
    </xf>
    <xf numFmtId="0" fontId="88" fillId="0" borderId="18" xfId="0" applyFont="1" applyBorder="1" applyAlignment="1" applyProtection="1">
      <alignment horizontal="center" vertical="center"/>
      <protection hidden="1"/>
    </xf>
    <xf numFmtId="0" fontId="88" fillId="0" borderId="24" xfId="0" applyFont="1" applyBorder="1" applyAlignment="1" applyProtection="1">
      <alignment horizontal="center" vertical="center"/>
      <protection hidden="1"/>
    </xf>
    <xf numFmtId="0" fontId="88" fillId="0" borderId="19" xfId="0" applyFont="1" applyBorder="1" applyAlignment="1" applyProtection="1">
      <alignment horizontal="center" vertical="center"/>
      <protection hidden="1"/>
    </xf>
    <xf numFmtId="0" fontId="88" fillId="0" borderId="17" xfId="0" applyFont="1" applyBorder="1" applyAlignment="1" applyProtection="1">
      <alignment horizontal="center" vertical="center"/>
      <protection hidden="1"/>
    </xf>
    <xf numFmtId="0" fontId="88" fillId="0" borderId="0" xfId="0" applyFont="1" applyBorder="1" applyAlignment="1" applyProtection="1">
      <alignment horizontal="center" vertical="center"/>
      <protection hidden="1"/>
    </xf>
    <xf numFmtId="0" fontId="88" fillId="0" borderId="20" xfId="0" applyFont="1" applyBorder="1" applyAlignment="1" applyProtection="1">
      <alignment horizontal="center" vertical="center"/>
      <protection hidden="1"/>
    </xf>
    <xf numFmtId="0" fontId="88" fillId="0" borderId="21" xfId="0" applyFont="1" applyBorder="1" applyAlignment="1" applyProtection="1">
      <alignment horizontal="center" vertical="center"/>
      <protection hidden="1"/>
    </xf>
    <xf numFmtId="0" fontId="88" fillId="0" borderId="25" xfId="0" applyFont="1" applyBorder="1" applyAlignment="1" applyProtection="1">
      <alignment horizontal="center" vertical="center"/>
      <protection hidden="1"/>
    </xf>
    <xf numFmtId="0" fontId="88" fillId="0" borderId="22" xfId="0" applyFont="1" applyBorder="1" applyAlignment="1" applyProtection="1">
      <alignment horizontal="center" vertical="center"/>
      <protection hidden="1"/>
    </xf>
    <xf numFmtId="0" fontId="44" fillId="0" borderId="59" xfId="0" applyFont="1" applyFill="1" applyBorder="1" applyAlignment="1" applyProtection="1">
      <alignment horizontal="center" vertical="center"/>
      <protection locked="0" hidden="1"/>
    </xf>
    <xf numFmtId="0" fontId="44" fillId="0" borderId="60" xfId="0" applyFont="1" applyFill="1" applyBorder="1" applyAlignment="1" applyProtection="1">
      <alignment horizontal="center" vertical="center"/>
      <protection locked="0" hidden="1"/>
    </xf>
    <xf numFmtId="0" fontId="80" fillId="0" borderId="13" xfId="0" applyFont="1" applyBorder="1" applyAlignment="1" applyProtection="1">
      <alignment horizontal="center" wrapText="1"/>
      <protection hidden="1"/>
    </xf>
    <xf numFmtId="0" fontId="80" fillId="0" borderId="0" xfId="0" applyFont="1" applyBorder="1" applyAlignment="1" applyProtection="1">
      <alignment horizontal="center" wrapText="1"/>
      <protection hidden="1"/>
    </xf>
    <xf numFmtId="0" fontId="80" fillId="0" borderId="14" xfId="0" applyFont="1" applyBorder="1" applyAlignment="1" applyProtection="1">
      <alignment horizontal="center" wrapText="1"/>
      <protection hidden="1"/>
    </xf>
    <xf numFmtId="49" fontId="35" fillId="0" borderId="52" xfId="83" applyNumberFormat="1" applyFont="1" applyBorder="1" applyAlignment="1" applyProtection="1">
      <alignment horizontal="center"/>
      <protection locked="0"/>
    </xf>
    <xf numFmtId="164" fontId="39" fillId="0" borderId="0" xfId="0" applyNumberFormat="1" applyFont="1" applyBorder="1" applyAlignment="1" applyProtection="1">
      <alignment horizontal="left"/>
      <protection hidden="1"/>
    </xf>
    <xf numFmtId="0" fontId="39" fillId="0" borderId="13" xfId="0" applyFont="1" applyBorder="1" applyAlignment="1" applyProtection="1">
      <alignment horizontal="right"/>
      <protection hidden="1"/>
    </xf>
    <xf numFmtId="0" fontId="39" fillId="0" borderId="0" xfId="0" applyFont="1" applyBorder="1" applyAlignment="1" applyProtection="1">
      <alignment horizontal="right"/>
      <protection hidden="1"/>
    </xf>
    <xf numFmtId="0" fontId="28" fillId="0" borderId="13" xfId="0" applyFont="1" applyFill="1" applyBorder="1" applyAlignment="1" applyProtection="1">
      <alignment horizontal="right" vertical="center"/>
      <protection hidden="1"/>
    </xf>
    <xf numFmtId="0" fontId="28" fillId="0" borderId="0" xfId="0" applyFont="1" applyFill="1" applyBorder="1" applyAlignment="1" applyProtection="1">
      <alignment horizontal="right" vertical="center"/>
      <protection hidden="1"/>
    </xf>
    <xf numFmtId="0" fontId="29" fillId="44" borderId="0" xfId="0" applyFont="1" applyFill="1" applyBorder="1" applyAlignment="1" applyProtection="1">
      <alignment horizontal="center" vertical="center" wrapText="1"/>
      <protection hidden="1"/>
    </xf>
    <xf numFmtId="0" fontId="29" fillId="44" borderId="34" xfId="0" applyFont="1" applyFill="1" applyBorder="1" applyAlignment="1" applyProtection="1">
      <alignment horizontal="center" vertical="center" wrapText="1"/>
      <protection hidden="1"/>
    </xf>
    <xf numFmtId="0" fontId="37" fillId="44" borderId="57" xfId="0" applyFont="1" applyFill="1" applyBorder="1" applyAlignment="1" applyProtection="1">
      <alignment horizontal="center" vertical="center"/>
      <protection hidden="1"/>
    </xf>
    <xf numFmtId="0" fontId="37" fillId="44" borderId="58" xfId="0" applyFont="1" applyFill="1" applyBorder="1" applyAlignment="1" applyProtection="1">
      <alignment horizontal="center" vertical="center"/>
      <protection hidden="1"/>
    </xf>
    <xf numFmtId="0" fontId="81" fillId="44" borderId="64" xfId="0" applyFont="1" applyFill="1" applyBorder="1" applyAlignment="1" applyProtection="1">
      <alignment horizontal="center" vertical="center" wrapText="1"/>
      <protection hidden="1"/>
    </xf>
    <xf numFmtId="0" fontId="81" fillId="44" borderId="44" xfId="0" applyFont="1" applyFill="1" applyBorder="1" applyAlignment="1" applyProtection="1">
      <alignment horizontal="center" vertical="center" wrapText="1"/>
      <protection hidden="1"/>
    </xf>
    <xf numFmtId="0" fontId="81" fillId="44" borderId="65" xfId="0" applyFont="1" applyFill="1" applyBorder="1" applyAlignment="1" applyProtection="1">
      <alignment horizontal="center" vertical="center" wrapText="1"/>
      <protection hidden="1"/>
    </xf>
    <xf numFmtId="164" fontId="39" fillId="0" borderId="0" xfId="0" applyNumberFormat="1" applyFont="1" applyBorder="1" applyAlignment="1" applyProtection="1">
      <alignment horizontal="center" vertical="top"/>
      <protection hidden="1"/>
    </xf>
    <xf numFmtId="0" fontId="44" fillId="47" borderId="0" xfId="83" applyFont="1" applyFill="1" applyBorder="1" applyAlignment="1" applyProtection="1">
      <alignment horizontal="center"/>
      <protection hidden="1"/>
    </xf>
    <xf numFmtId="0" fontId="43" fillId="0" borderId="46" xfId="0" applyNumberFormat="1" applyFont="1" applyBorder="1" applyAlignment="1" applyProtection="1">
      <alignment horizontal="right" vertical="center"/>
      <protection hidden="1"/>
    </xf>
    <xf numFmtId="0" fontId="43" fillId="0" borderId="0" xfId="0" applyNumberFormat="1" applyFont="1" applyBorder="1" applyAlignment="1" applyProtection="1">
      <alignment horizontal="right" vertical="center"/>
      <protection hidden="1"/>
    </xf>
    <xf numFmtId="0" fontId="79" fillId="0" borderId="0" xfId="0" applyNumberFormat="1" applyFont="1" applyBorder="1" applyAlignment="1" applyProtection="1">
      <alignment horizontal="center" vertical="center"/>
      <protection hidden="1"/>
    </xf>
    <xf numFmtId="0" fontId="29" fillId="0" borderId="16" xfId="0" applyFont="1" applyFill="1" applyBorder="1" applyAlignment="1" applyProtection="1">
      <alignment horizontal="justify" vertical="top"/>
      <protection hidden="1"/>
    </xf>
    <xf numFmtId="0" fontId="29" fillId="0" borderId="0" xfId="0" applyFont="1" applyFill="1" applyBorder="1" applyAlignment="1" applyProtection="1">
      <alignment horizontal="justify" vertical="top"/>
      <protection hidden="1"/>
    </xf>
    <xf numFmtId="0" fontId="43" fillId="44" borderId="31" xfId="0" applyNumberFormat="1" applyFont="1" applyFill="1" applyBorder="1" applyAlignment="1" applyProtection="1">
      <alignment horizontal="center" vertical="center"/>
      <protection hidden="1"/>
    </xf>
    <xf numFmtId="0" fontId="43" fillId="44" borderId="32" xfId="0" applyNumberFormat="1" applyFont="1" applyFill="1" applyBorder="1" applyAlignment="1" applyProtection="1">
      <alignment horizontal="center" vertical="center"/>
      <protection hidden="1"/>
    </xf>
    <xf numFmtId="0" fontId="87" fillId="0" borderId="34" xfId="84" applyFont="1" applyBorder="1" applyAlignment="1" applyProtection="1">
      <alignment horizontal="left" vertical="center"/>
      <protection locked="0"/>
    </xf>
    <xf numFmtId="0" fontId="87" fillId="0" borderId="49" xfId="84" applyFont="1" applyBorder="1" applyAlignment="1" applyProtection="1">
      <alignment horizontal="left" vertical="center"/>
      <protection locked="0"/>
    </xf>
    <xf numFmtId="0" fontId="29" fillId="0" borderId="0" xfId="83" applyFont="1" applyFill="1" applyBorder="1" applyAlignment="1" applyProtection="1">
      <alignment horizontal="center"/>
      <protection hidden="1"/>
    </xf>
    <xf numFmtId="0" fontId="29" fillId="0" borderId="68" xfId="83" applyFont="1" applyFill="1" applyBorder="1" applyAlignment="1" applyProtection="1">
      <alignment horizontal="center"/>
      <protection hidden="1"/>
    </xf>
    <xf numFmtId="0" fontId="44" fillId="0" borderId="36" xfId="83" applyFont="1" applyFill="1" applyBorder="1" applyAlignment="1" applyProtection="1">
      <alignment horizontal="center"/>
      <protection locked="0" hidden="1"/>
    </xf>
    <xf numFmtId="0" fontId="44" fillId="0" borderId="37" xfId="83" applyFont="1" applyFill="1" applyBorder="1" applyAlignment="1" applyProtection="1">
      <alignment horizontal="center"/>
      <protection locked="0" hidden="1"/>
    </xf>
    <xf numFmtId="0" fontId="39" fillId="44" borderId="43" xfId="0" applyFont="1" applyFill="1" applyBorder="1" applyAlignment="1" applyProtection="1">
      <alignment horizontal="center" vertical="center"/>
      <protection hidden="1"/>
    </xf>
    <xf numFmtId="0" fontId="39" fillId="44" borderId="44" xfId="0" applyFont="1" applyFill="1" applyBorder="1" applyAlignment="1" applyProtection="1">
      <alignment horizontal="center" vertical="center"/>
      <protection hidden="1"/>
    </xf>
    <xf numFmtId="0" fontId="39" fillId="44" borderId="46" xfId="0" applyFont="1" applyFill="1" applyBorder="1" applyAlignment="1" applyProtection="1">
      <alignment horizontal="center" vertical="center"/>
      <protection hidden="1"/>
    </xf>
    <xf numFmtId="0" fontId="39" fillId="44" borderId="0" xfId="0" applyFont="1" applyFill="1" applyBorder="1" applyAlignment="1" applyProtection="1">
      <alignment horizontal="center" vertical="center"/>
      <protection hidden="1"/>
    </xf>
    <xf numFmtId="0" fontId="39" fillId="44" borderId="55" xfId="0" applyFont="1" applyFill="1" applyBorder="1" applyAlignment="1" applyProtection="1">
      <alignment horizontal="center" vertical="center"/>
      <protection hidden="1"/>
    </xf>
    <xf numFmtId="0" fontId="39" fillId="44" borderId="53" xfId="0" applyFont="1" applyFill="1" applyBorder="1" applyAlignment="1" applyProtection="1">
      <alignment horizontal="center" vertical="center"/>
      <protection hidden="1"/>
    </xf>
    <xf numFmtId="0" fontId="64" fillId="0" borderId="53" xfId="84" applyFont="1" applyFill="1" applyBorder="1" applyAlignment="1" applyProtection="1">
      <alignment horizontal="center" vertical="center"/>
      <protection locked="0"/>
    </xf>
    <xf numFmtId="0" fontId="64" fillId="0" borderId="54" xfId="84" applyFont="1" applyFill="1" applyBorder="1" applyAlignment="1" applyProtection="1">
      <alignment horizontal="center" vertical="center"/>
      <protection locked="0"/>
    </xf>
    <xf numFmtId="0" fontId="29" fillId="0" borderId="0" xfId="0" applyFont="1" applyFill="1" applyBorder="1" applyAlignment="1" applyProtection="1">
      <alignment horizontal="justify" vertical="center"/>
      <protection hidden="1"/>
    </xf>
    <xf numFmtId="0" fontId="63" fillId="0" borderId="16" xfId="84" applyFont="1" applyFill="1" applyBorder="1" applyAlignment="1" applyProtection="1">
      <alignment horizontal="center"/>
      <protection locked="0"/>
    </xf>
    <xf numFmtId="164" fontId="83" fillId="0" borderId="40" xfId="0" applyNumberFormat="1" applyFont="1" applyBorder="1" applyAlignment="1" applyProtection="1">
      <alignment horizontal="center"/>
      <protection hidden="1"/>
    </xf>
    <xf numFmtId="164" fontId="39" fillId="0" borderId="34" xfId="0" applyNumberFormat="1" applyFont="1" applyBorder="1" applyAlignment="1" applyProtection="1">
      <alignment horizontal="center" vertical="center"/>
      <protection hidden="1"/>
    </xf>
    <xf numFmtId="164" fontId="44" fillId="0" borderId="42" xfId="0" applyNumberFormat="1" applyFont="1" applyBorder="1" applyAlignment="1" applyProtection="1">
      <alignment horizontal="center" vertical="top"/>
      <protection locked="0"/>
    </xf>
    <xf numFmtId="0" fontId="39" fillId="0" borderId="42" xfId="0" applyFont="1" applyBorder="1" applyAlignment="1" applyProtection="1">
      <alignment horizontal="center" vertical="top"/>
      <protection locked="0"/>
    </xf>
    <xf numFmtId="0" fontId="39" fillId="0" borderId="0" xfId="0" applyFont="1" applyBorder="1" applyAlignment="1" applyProtection="1">
      <alignment horizontal="center" vertical="top"/>
      <protection hidden="1"/>
    </xf>
    <xf numFmtId="0" fontId="77" fillId="0" borderId="0" xfId="84" applyFont="1" applyFill="1" applyBorder="1" applyAlignment="1" applyProtection="1">
      <alignment horizontal="center" vertical="center"/>
      <protection hidden="1"/>
    </xf>
    <xf numFmtId="0" fontId="77" fillId="0" borderId="47" xfId="84" applyFont="1" applyFill="1" applyBorder="1" applyAlignment="1" applyProtection="1">
      <alignment horizontal="center" vertical="center"/>
      <protection hidden="1"/>
    </xf>
    <xf numFmtId="0" fontId="29" fillId="0" borderId="44" xfId="0" applyFont="1" applyFill="1" applyBorder="1" applyAlignment="1" applyProtection="1">
      <alignment horizontal="right" vertical="center"/>
      <protection hidden="1"/>
    </xf>
    <xf numFmtId="0" fontId="39" fillId="0" borderId="48" xfId="0" applyFont="1" applyFill="1" applyBorder="1" applyAlignment="1" applyProtection="1">
      <alignment horizontal="right" vertical="center"/>
      <protection hidden="1"/>
    </xf>
    <xf numFmtId="0" fontId="39" fillId="0" borderId="34" xfId="0" applyFont="1" applyFill="1" applyBorder="1" applyAlignment="1" applyProtection="1">
      <alignment horizontal="right" vertical="center"/>
      <protection hidden="1"/>
    </xf>
    <xf numFmtId="0" fontId="89" fillId="42" borderId="69" xfId="83" applyFont="1" applyFill="1" applyBorder="1" applyAlignment="1" applyProtection="1">
      <alignment horizontal="center" vertical="center"/>
      <protection hidden="1"/>
    </xf>
    <xf numFmtId="0" fontId="90" fillId="0" borderId="70" xfId="83" applyFont="1" applyBorder="1" applyAlignment="1" applyProtection="1">
      <alignment horizontal="center" vertical="center"/>
      <protection hidden="1"/>
    </xf>
    <xf numFmtId="0" fontId="90" fillId="0" borderId="71" xfId="83" applyFont="1" applyBorder="1" applyAlignment="1" applyProtection="1">
      <alignment horizontal="center" vertical="center"/>
      <protection hidden="1"/>
    </xf>
    <xf numFmtId="0" fontId="91" fillId="0" borderId="72" xfId="0" applyFont="1" applyBorder="1" applyAlignment="1" applyProtection="1">
      <alignment horizontal="center" vertical="center" wrapText="1"/>
      <protection hidden="1"/>
    </xf>
    <xf numFmtId="0" fontId="90" fillId="46" borderId="38" xfId="83" applyFont="1" applyFill="1" applyBorder="1" applyAlignment="1">
      <alignment horizontal="center" vertical="center"/>
    </xf>
    <xf numFmtId="165" fontId="89" fillId="42" borderId="73" xfId="87" applyNumberFormat="1" applyFont="1" applyFill="1" applyBorder="1" applyAlignment="1" applyProtection="1">
      <alignment horizontal="center" vertical="center"/>
      <protection hidden="1"/>
    </xf>
    <xf numFmtId="0" fontId="91" fillId="0" borderId="38" xfId="87" applyFont="1" applyBorder="1" applyAlignment="1" applyProtection="1">
      <alignment horizontal="center" vertical="center"/>
      <protection hidden="1"/>
    </xf>
    <xf numFmtId="165" fontId="91" fillId="48" borderId="73" xfId="87" applyNumberFormat="1" applyFont="1" applyFill="1" applyBorder="1" applyAlignment="1" applyProtection="1">
      <alignment horizontal="center" vertical="center"/>
      <protection hidden="1"/>
    </xf>
    <xf numFmtId="0" fontId="91" fillId="0" borderId="72" xfId="0" applyFont="1" applyBorder="1" applyAlignment="1" applyProtection="1">
      <alignment horizontal="center" vertical="center"/>
      <protection hidden="1"/>
    </xf>
    <xf numFmtId="0" fontId="91" fillId="0" borderId="38" xfId="0" applyFont="1" applyBorder="1" applyAlignment="1" applyProtection="1">
      <alignment horizontal="center" vertical="center"/>
      <protection hidden="1"/>
    </xf>
    <xf numFmtId="165" fontId="91" fillId="48" borderId="73" xfId="0" applyNumberFormat="1" applyFont="1" applyFill="1" applyBorder="1" applyAlignment="1" applyProtection="1">
      <alignment horizontal="center" vertical="center"/>
      <protection hidden="1"/>
    </xf>
    <xf numFmtId="0" fontId="93" fillId="0" borderId="38" xfId="0" applyFont="1" applyBorder="1" applyAlignment="1" applyProtection="1">
      <alignment horizontal="center" vertical="center"/>
      <protection hidden="1"/>
    </xf>
    <xf numFmtId="165" fontId="91" fillId="0" borderId="73" xfId="0" applyNumberFormat="1" applyFont="1" applyBorder="1" applyAlignment="1" applyProtection="1">
      <alignment horizontal="center" vertical="center"/>
      <protection hidden="1"/>
    </xf>
    <xf numFmtId="0" fontId="91" fillId="46" borderId="38" xfId="0" applyFont="1" applyFill="1" applyBorder="1" applyAlignment="1" applyProtection="1">
      <alignment horizontal="center" vertical="center"/>
      <protection hidden="1"/>
    </xf>
    <xf numFmtId="165" fontId="89" fillId="42" borderId="73" xfId="0" applyNumberFormat="1" applyFont="1" applyFill="1" applyBorder="1" applyAlignment="1" applyProtection="1">
      <alignment horizontal="center" vertical="center"/>
      <protection hidden="1"/>
    </xf>
    <xf numFmtId="0" fontId="89" fillId="46" borderId="38" xfId="0" applyFont="1" applyFill="1" applyBorder="1" applyAlignment="1" applyProtection="1">
      <alignment horizontal="center" vertical="center"/>
      <protection hidden="1"/>
    </xf>
    <xf numFmtId="0" fontId="91" fillId="0" borderId="72" xfId="87" applyFont="1" applyBorder="1" applyAlignment="1" applyProtection="1">
      <alignment horizontal="center" vertical="center"/>
      <protection hidden="1"/>
    </xf>
    <xf numFmtId="0" fontId="90" fillId="0" borderId="38" xfId="83" applyFont="1" applyBorder="1" applyAlignment="1">
      <alignment horizontal="center" vertical="center"/>
    </xf>
    <xf numFmtId="165" fontId="91" fillId="0" borderId="73" xfId="87" applyNumberFormat="1" applyFont="1" applyBorder="1" applyAlignment="1" applyProtection="1">
      <alignment horizontal="center" vertical="center"/>
      <protection hidden="1"/>
    </xf>
    <xf numFmtId="165" fontId="91" fillId="46" borderId="38" xfId="87" applyNumberFormat="1" applyFont="1" applyFill="1" applyBorder="1" applyAlignment="1" applyProtection="1">
      <alignment horizontal="center" vertical="center"/>
      <protection hidden="1"/>
    </xf>
    <xf numFmtId="0" fontId="91" fillId="0" borderId="74" xfId="0" applyFont="1" applyBorder="1" applyAlignment="1" applyProtection="1">
      <alignment horizontal="center" vertical="center" wrapText="1"/>
      <protection hidden="1"/>
    </xf>
    <xf numFmtId="0" fontId="89" fillId="42" borderId="75" xfId="0" applyFont="1" applyFill="1" applyBorder="1" applyAlignment="1" applyProtection="1">
      <alignment horizontal="center" vertical="center"/>
      <protection hidden="1"/>
    </xf>
    <xf numFmtId="0" fontId="89" fillId="42" borderId="76" xfId="0" applyFont="1" applyFill="1" applyBorder="1" applyAlignment="1" applyProtection="1">
      <alignment horizontal="center" vertical="center"/>
      <protection hidden="1"/>
    </xf>
    <xf numFmtId="0" fontId="91" fillId="0" borderId="0" xfId="86" applyFont="1" applyAlignment="1" applyProtection="1">
      <alignment vertical="center"/>
      <protection hidden="1"/>
    </xf>
    <xf numFmtId="0" fontId="91" fillId="0" borderId="0" xfId="86" applyFont="1" applyAlignment="1" applyProtection="1">
      <alignment horizontal="left" vertical="center"/>
      <protection hidden="1"/>
    </xf>
    <xf numFmtId="0" fontId="94" fillId="0" borderId="0" xfId="0" applyFont="1" applyProtection="1">
      <protection hidden="1"/>
    </xf>
  </cellXfs>
  <cellStyles count="90">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Emphasis 1" xfId="28" xr:uid="{00000000-0005-0000-0000-00001B000000}"/>
    <cellStyle name="Emphasis 2" xfId="29" xr:uid="{00000000-0005-0000-0000-00001C000000}"/>
    <cellStyle name="Emphasis 3" xfId="30" xr:uid="{00000000-0005-0000-0000-00001D00000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84" builtinId="8"/>
    <cellStyle name="Hyperlink 2" xfId="89" xr:uid="{00000000-0005-0000-0000-000024000000}"/>
    <cellStyle name="Input" xfId="36" builtinId="20" customBuiltin="1"/>
    <cellStyle name="Linked Cell" xfId="37" builtinId="24" customBuiltin="1"/>
    <cellStyle name="Neutral" xfId="38" builtinId="28" customBuiltin="1"/>
    <cellStyle name="Normal" xfId="0" builtinId="0"/>
    <cellStyle name="Normal 2" xfId="83" xr:uid="{00000000-0005-0000-0000-000029000000}"/>
    <cellStyle name="Normal 2 2" xfId="86" xr:uid="{00000000-0005-0000-0000-00002A000000}"/>
    <cellStyle name="Normal 3" xfId="85" xr:uid="{00000000-0005-0000-0000-00002B000000}"/>
    <cellStyle name="Normal 3 2" xfId="87" xr:uid="{00000000-0005-0000-0000-00002C000000}"/>
    <cellStyle name="Normal 6 2" xfId="88" xr:uid="{00000000-0005-0000-0000-00002D000000}"/>
    <cellStyle name="Note" xfId="39" builtinId="10" customBuiltin="1"/>
    <cellStyle name="Output" xfId="40" builtinId="21" customBuiltin="1"/>
    <cellStyle name="SAPBEXaggData" xfId="41" xr:uid="{00000000-0005-0000-0000-000030000000}"/>
    <cellStyle name="SAPBEXaggDataEmph" xfId="42" xr:uid="{00000000-0005-0000-0000-000031000000}"/>
    <cellStyle name="SAPBEXaggItem" xfId="43" xr:uid="{00000000-0005-0000-0000-000032000000}"/>
    <cellStyle name="SAPBEXaggItemX" xfId="44" xr:uid="{00000000-0005-0000-0000-000033000000}"/>
    <cellStyle name="SAPBEXchaText" xfId="45" xr:uid="{00000000-0005-0000-0000-000034000000}"/>
    <cellStyle name="SAPBEXexcBad7" xfId="46" xr:uid="{00000000-0005-0000-0000-000035000000}"/>
    <cellStyle name="SAPBEXexcBad8" xfId="47" xr:uid="{00000000-0005-0000-0000-000036000000}"/>
    <cellStyle name="SAPBEXexcBad9" xfId="48" xr:uid="{00000000-0005-0000-0000-000037000000}"/>
    <cellStyle name="SAPBEXexcCritical4" xfId="49" xr:uid="{00000000-0005-0000-0000-000038000000}"/>
    <cellStyle name="SAPBEXexcCritical5" xfId="50" xr:uid="{00000000-0005-0000-0000-000039000000}"/>
    <cellStyle name="SAPBEXexcCritical6" xfId="51" xr:uid="{00000000-0005-0000-0000-00003A000000}"/>
    <cellStyle name="SAPBEXexcGood1" xfId="52" xr:uid="{00000000-0005-0000-0000-00003B000000}"/>
    <cellStyle name="SAPBEXexcGood2" xfId="53" xr:uid="{00000000-0005-0000-0000-00003C000000}"/>
    <cellStyle name="SAPBEXexcGood3" xfId="54" xr:uid="{00000000-0005-0000-0000-00003D000000}"/>
    <cellStyle name="SAPBEXfilterDrill" xfId="55" xr:uid="{00000000-0005-0000-0000-00003E000000}"/>
    <cellStyle name="SAPBEXfilterItem" xfId="56" xr:uid="{00000000-0005-0000-0000-00003F000000}"/>
    <cellStyle name="SAPBEXfilterText" xfId="57" xr:uid="{00000000-0005-0000-0000-000040000000}"/>
    <cellStyle name="SAPBEXformats" xfId="58" xr:uid="{00000000-0005-0000-0000-000041000000}"/>
    <cellStyle name="SAPBEXheaderItem" xfId="59" xr:uid="{00000000-0005-0000-0000-000042000000}"/>
    <cellStyle name="SAPBEXheaderText" xfId="60" xr:uid="{00000000-0005-0000-0000-000043000000}"/>
    <cellStyle name="SAPBEXHLevel0" xfId="61" xr:uid="{00000000-0005-0000-0000-000044000000}"/>
    <cellStyle name="SAPBEXHLevel0X" xfId="62" xr:uid="{00000000-0005-0000-0000-000045000000}"/>
    <cellStyle name="SAPBEXHLevel1" xfId="63" xr:uid="{00000000-0005-0000-0000-000046000000}"/>
    <cellStyle name="SAPBEXHLevel1X" xfId="64" xr:uid="{00000000-0005-0000-0000-000047000000}"/>
    <cellStyle name="SAPBEXHLevel2" xfId="65" xr:uid="{00000000-0005-0000-0000-000048000000}"/>
    <cellStyle name="SAPBEXHLevel2X" xfId="66" xr:uid="{00000000-0005-0000-0000-000049000000}"/>
    <cellStyle name="SAPBEXHLevel3" xfId="67" xr:uid="{00000000-0005-0000-0000-00004A000000}"/>
    <cellStyle name="SAPBEXHLevel3X" xfId="68" xr:uid="{00000000-0005-0000-0000-00004B000000}"/>
    <cellStyle name="SAPBEXinputData" xfId="69" xr:uid="{00000000-0005-0000-0000-00004C000000}"/>
    <cellStyle name="SAPBEXresData" xfId="70" xr:uid="{00000000-0005-0000-0000-00004D000000}"/>
    <cellStyle name="SAPBEXresDataEmph" xfId="71" xr:uid="{00000000-0005-0000-0000-00004E000000}"/>
    <cellStyle name="SAPBEXresItem" xfId="72" xr:uid="{00000000-0005-0000-0000-00004F000000}"/>
    <cellStyle name="SAPBEXresItemX" xfId="73" xr:uid="{00000000-0005-0000-0000-000050000000}"/>
    <cellStyle name="SAPBEXstdData" xfId="74" xr:uid="{00000000-0005-0000-0000-000051000000}"/>
    <cellStyle name="SAPBEXstdDataEmph" xfId="75" xr:uid="{00000000-0005-0000-0000-000052000000}"/>
    <cellStyle name="SAPBEXstdItem" xfId="76" xr:uid="{00000000-0005-0000-0000-000053000000}"/>
    <cellStyle name="SAPBEXstdItemX" xfId="77" xr:uid="{00000000-0005-0000-0000-000054000000}"/>
    <cellStyle name="SAPBEXtitle" xfId="78" xr:uid="{00000000-0005-0000-0000-000055000000}"/>
    <cellStyle name="SAPBEXundefined" xfId="79" xr:uid="{00000000-0005-0000-0000-000056000000}"/>
    <cellStyle name="Sheet Title" xfId="80" xr:uid="{00000000-0005-0000-0000-000057000000}"/>
    <cellStyle name="Total" xfId="81" builtinId="25" customBuiltin="1"/>
    <cellStyle name="Warning Text" xfId="82" builtinId="11" customBuiltin="1"/>
  </cellStyles>
  <dxfs count="0"/>
  <tableStyles count="0" defaultTableStyle="TableStyleMedium9" defaultPivotStyle="PivotStyleLight16"/>
  <colors>
    <mruColors>
      <color rgb="FFE1FFE1"/>
      <color rgb="FF0000FF"/>
      <color rgb="FF0000CC"/>
      <color rgb="FFEAEAEA"/>
      <color rgb="FFCCFF99"/>
      <color rgb="FFDDDDDD"/>
      <color rgb="FF1F497D"/>
      <color rgb="FFFFFFCC"/>
      <color rgb="FF33ED56"/>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19</xdr:row>
      <xdr:rowOff>135255</xdr:rowOff>
    </xdr:from>
    <xdr:to>
      <xdr:col>2</xdr:col>
      <xdr:colOff>370290</xdr:colOff>
      <xdr:row>25</xdr:row>
      <xdr:rowOff>40455</xdr:rowOff>
    </xdr:to>
    <xdr:pic>
      <xdr:nvPicPr>
        <xdr:cNvPr id="5" name="Picture 4" descr="Cubico.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l="18000" r="16000"/>
        <a:stretch>
          <a:fillRect/>
        </a:stretch>
      </xdr:blipFill>
      <xdr:spPr>
        <a:xfrm>
          <a:off x="167640" y="3465195"/>
          <a:ext cx="690330" cy="956760"/>
        </a:xfrm>
        <a:prstGeom prst="rect">
          <a:avLst/>
        </a:prstGeom>
      </xdr:spPr>
    </xdr:pic>
    <xdr:clientData/>
  </xdr:twoCellAnchor>
  <xdr:twoCellAnchor editAs="oneCell">
    <xdr:from>
      <xdr:col>0</xdr:col>
      <xdr:colOff>161923</xdr:colOff>
      <xdr:row>29</xdr:row>
      <xdr:rowOff>167639</xdr:rowOff>
    </xdr:from>
    <xdr:to>
      <xdr:col>2</xdr:col>
      <xdr:colOff>340873</xdr:colOff>
      <xdr:row>35</xdr:row>
      <xdr:rowOff>80010</xdr:rowOff>
    </xdr:to>
    <xdr:pic>
      <xdr:nvPicPr>
        <xdr:cNvPr id="6" name="Picture 5" descr="Paralelepipedico.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srcRect l="12000" r="16000"/>
        <a:stretch>
          <a:fillRect/>
        </a:stretch>
      </xdr:blipFill>
      <xdr:spPr>
        <a:xfrm>
          <a:off x="161923" y="5250179"/>
          <a:ext cx="666630" cy="963931"/>
        </a:xfrm>
        <a:prstGeom prst="rect">
          <a:avLst/>
        </a:prstGeom>
      </xdr:spPr>
    </xdr:pic>
    <xdr:clientData/>
  </xdr:twoCellAnchor>
  <xdr:twoCellAnchor editAs="oneCell">
    <xdr:from>
      <xdr:col>1</xdr:col>
      <xdr:colOff>85722</xdr:colOff>
      <xdr:row>39</xdr:row>
      <xdr:rowOff>0</xdr:rowOff>
    </xdr:from>
    <xdr:to>
      <xdr:col>2</xdr:col>
      <xdr:colOff>352425</xdr:colOff>
      <xdr:row>44</xdr:row>
      <xdr:rowOff>57150</xdr:rowOff>
    </xdr:to>
    <xdr:pic>
      <xdr:nvPicPr>
        <xdr:cNvPr id="11" name="Picture 10" descr="Simples1_2 faces.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srcRect l="13098" r="18136" b="5506"/>
        <a:stretch>
          <a:fillRect/>
        </a:stretch>
      </xdr:blipFill>
      <xdr:spPr>
        <a:xfrm>
          <a:off x="266697" y="4848225"/>
          <a:ext cx="561978" cy="942975"/>
        </a:xfrm>
        <a:prstGeom prst="rect">
          <a:avLst/>
        </a:prstGeom>
      </xdr:spPr>
    </xdr:pic>
    <xdr:clientData/>
  </xdr:twoCellAnchor>
  <xdr:twoCellAnchor editAs="oneCell">
    <xdr:from>
      <xdr:col>1</xdr:col>
      <xdr:colOff>104775</xdr:colOff>
      <xdr:row>64</xdr:row>
      <xdr:rowOff>47626</xdr:rowOff>
    </xdr:from>
    <xdr:to>
      <xdr:col>2</xdr:col>
      <xdr:colOff>340994</xdr:colOff>
      <xdr:row>67</xdr:row>
      <xdr:rowOff>68567</xdr:rowOff>
    </xdr:to>
    <xdr:pic>
      <xdr:nvPicPr>
        <xdr:cNvPr id="14" name="Picture 13" descr="Triangular.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srcRect l="12027" r="10469"/>
        <a:stretch>
          <a:fillRect/>
        </a:stretch>
      </xdr:blipFill>
      <xdr:spPr>
        <a:xfrm>
          <a:off x="285750" y="7334251"/>
          <a:ext cx="531494" cy="558151"/>
        </a:xfrm>
        <a:prstGeom prst="rect">
          <a:avLst/>
        </a:prstGeom>
      </xdr:spPr>
    </xdr:pic>
    <xdr:clientData/>
  </xdr:twoCellAnchor>
  <xdr:twoCellAnchor editAs="oneCell">
    <xdr:from>
      <xdr:col>1</xdr:col>
      <xdr:colOff>38100</xdr:colOff>
      <xdr:row>49</xdr:row>
      <xdr:rowOff>0</xdr:rowOff>
    </xdr:from>
    <xdr:to>
      <xdr:col>2</xdr:col>
      <xdr:colOff>352425</xdr:colOff>
      <xdr:row>54</xdr:row>
      <xdr:rowOff>30480</xdr:rowOff>
    </xdr:to>
    <xdr:pic>
      <xdr:nvPicPr>
        <xdr:cNvPr id="13" name="Picture 12" descr="Simples1_2 faces.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srcRect l="13098" r="18136" b="5506"/>
        <a:stretch>
          <a:fillRect/>
        </a:stretch>
      </xdr:blipFill>
      <xdr:spPr>
        <a:xfrm>
          <a:off x="219075" y="6172200"/>
          <a:ext cx="609600" cy="923925"/>
        </a:xfrm>
        <a:prstGeom prst="rect">
          <a:avLst/>
        </a:prstGeom>
      </xdr:spPr>
    </xdr:pic>
    <xdr:clientData/>
  </xdr:twoCellAnchor>
  <xdr:twoCellAnchor editAs="oneCell">
    <xdr:from>
      <xdr:col>1</xdr:col>
      <xdr:colOff>152400</xdr:colOff>
      <xdr:row>0</xdr:row>
      <xdr:rowOff>93346</xdr:rowOff>
    </xdr:from>
    <xdr:to>
      <xdr:col>4</xdr:col>
      <xdr:colOff>163904</xdr:colOff>
      <xdr:row>4</xdr:row>
      <xdr:rowOff>83820</xdr:rowOff>
    </xdr:to>
    <xdr:pic>
      <xdr:nvPicPr>
        <xdr:cNvPr id="2" name="Picture 1">
          <a:extLst>
            <a:ext uri="{FF2B5EF4-FFF2-40B4-BE49-F238E27FC236}">
              <a16:creationId xmlns:a16="http://schemas.microsoft.com/office/drawing/2014/main" id="{44018B58-FEF5-416C-BB9C-3A0F98CC6B92}"/>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335280" y="93346"/>
          <a:ext cx="1093544" cy="691514"/>
        </a:xfrm>
        <a:prstGeom prst="rect">
          <a:avLst/>
        </a:prstGeom>
      </xdr:spPr>
    </xdr:pic>
    <xdr:clientData/>
  </xdr:twoCellAnchor>
  <xdr:twoCellAnchor editAs="oneCell">
    <xdr:from>
      <xdr:col>12</xdr:col>
      <xdr:colOff>384810</xdr:colOff>
      <xdr:row>108</xdr:row>
      <xdr:rowOff>26670</xdr:rowOff>
    </xdr:from>
    <xdr:to>
      <xdr:col>18</xdr:col>
      <xdr:colOff>116910</xdr:colOff>
      <xdr:row>109</xdr:row>
      <xdr:rowOff>121672</xdr:rowOff>
    </xdr:to>
    <xdr:pic>
      <xdr:nvPicPr>
        <xdr:cNvPr id="9" name="Picture 8">
          <a:extLst>
            <a:ext uri="{FF2B5EF4-FFF2-40B4-BE49-F238E27FC236}">
              <a16:creationId xmlns:a16="http://schemas.microsoft.com/office/drawing/2014/main" id="{23B71E56-DB3E-44E6-ABF3-A45D71CF686D}"/>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65"/>
        <a:stretch/>
      </xdr:blipFill>
      <xdr:spPr>
        <a:xfrm>
          <a:off x="4865370" y="18741390"/>
          <a:ext cx="2033340" cy="270262"/>
        </a:xfrm>
        <a:prstGeom prst="rect">
          <a:avLst/>
        </a:prstGeom>
      </xdr:spPr>
    </xdr:pic>
    <xdr:clientData/>
  </xdr:twoCellAnchor>
  <xdr:twoCellAnchor editAs="oneCell">
    <xdr:from>
      <xdr:col>14</xdr:col>
      <xdr:colOff>312420</xdr:colOff>
      <xdr:row>1</xdr:row>
      <xdr:rowOff>11584</xdr:rowOff>
    </xdr:from>
    <xdr:to>
      <xdr:col>17</xdr:col>
      <xdr:colOff>22860</xdr:colOff>
      <xdr:row>3</xdr:row>
      <xdr:rowOff>69465</xdr:rowOff>
    </xdr:to>
    <xdr:pic>
      <xdr:nvPicPr>
        <xdr:cNvPr id="10" name="Picture 9">
          <a:extLst>
            <a:ext uri="{FF2B5EF4-FFF2-40B4-BE49-F238E27FC236}">
              <a16:creationId xmlns:a16="http://schemas.microsoft.com/office/drawing/2014/main" id="{643586EB-73BE-47EA-84FB-CB8137AAD977}"/>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5570220" y="186844"/>
          <a:ext cx="1051560" cy="4084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TargetMode="External"/><Relationship Id="rId2" Type="http://schemas.openxmlformats.org/officeDocument/2006/relationships/hyperlink" Target="mailto:servifil@ccl.fil.pt" TargetMode="External"/><Relationship Id="rId1" Type="http://schemas.openxmlformats.org/officeDocument/2006/relationships/hyperlink" Target="mailto:servifil@ccl.fil.p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G111"/>
  <sheetViews>
    <sheetView showGridLines="0" tabSelected="1" zoomScaleNormal="100" workbookViewId="0">
      <selection activeCell="L1" sqref="L1:M1"/>
    </sheetView>
  </sheetViews>
  <sheetFormatPr defaultColWidth="3.33203125" defaultRowHeight="13.8" customHeight="1" x14ac:dyDescent="0.2"/>
  <cols>
    <col min="1" max="1" width="2.6640625" style="115" customWidth="1"/>
    <col min="2" max="2" width="4.44140625" style="115" customWidth="1"/>
    <col min="3" max="3" width="5.6640625" style="173" customWidth="1"/>
    <col min="4" max="4" width="5.6640625" style="115" customWidth="1"/>
    <col min="5" max="5" width="6.44140625" style="115" customWidth="1"/>
    <col min="6" max="6" width="6.44140625" style="174" customWidth="1"/>
    <col min="7" max="7" width="5.6640625" style="119" customWidth="1"/>
    <col min="8" max="9" width="5.6640625" style="175" customWidth="1"/>
    <col min="10" max="10" width="5.6640625" style="119" customWidth="1"/>
    <col min="11" max="11" width="5.6640625" style="153" customWidth="1"/>
    <col min="12" max="14" width="5.6640625" style="115" customWidth="1"/>
    <col min="15" max="15" width="6.44140625" style="115" customWidth="1"/>
    <col min="16" max="16" width="5" style="115" customWidth="1"/>
    <col min="17" max="17" width="8.109375" style="115" customWidth="1"/>
    <col min="18" max="18" width="2.6640625" style="115" customWidth="1"/>
    <col min="19" max="19" width="2.44140625" style="171" customWidth="1"/>
    <col min="20" max="20" width="9.33203125" style="258" hidden="1" customWidth="1"/>
    <col min="21" max="21" width="4" style="280" hidden="1" customWidth="1"/>
    <col min="22" max="22" width="7.44140625" style="258" hidden="1" customWidth="1"/>
    <col min="23" max="23" width="3.88671875" style="258" hidden="1" customWidth="1"/>
    <col min="24" max="24" width="5.44140625" style="258" hidden="1" customWidth="1"/>
    <col min="25" max="25" width="5.88671875" style="258" hidden="1" customWidth="1"/>
    <col min="26" max="26" width="5.88671875" style="122" customWidth="1"/>
    <col min="27" max="33" width="5.88671875" style="115" customWidth="1"/>
    <col min="34" max="16384" width="3.33203125" style="115"/>
  </cols>
  <sheetData>
    <row r="1" spans="1:26" ht="13.8" customHeight="1" thickTop="1" thickBot="1" x14ac:dyDescent="0.25">
      <c r="A1" s="355"/>
      <c r="B1" s="356"/>
      <c r="C1" s="356"/>
      <c r="D1" s="356"/>
      <c r="E1" s="357"/>
      <c r="F1" s="357"/>
      <c r="G1" s="357"/>
      <c r="H1" s="465" t="s">
        <v>82</v>
      </c>
      <c r="I1" s="465"/>
      <c r="J1" s="465"/>
      <c r="K1" s="466"/>
      <c r="L1" s="452" t="s">
        <v>17</v>
      </c>
      <c r="M1" s="453"/>
      <c r="N1" s="356"/>
      <c r="O1" s="356"/>
      <c r="P1" s="356"/>
      <c r="Q1" s="356"/>
      <c r="R1" s="358"/>
      <c r="S1" s="359"/>
      <c r="T1" s="314" t="s">
        <v>17</v>
      </c>
      <c r="U1" s="255" t="s">
        <v>2</v>
      </c>
      <c r="V1" s="256"/>
      <c r="W1" s="257">
        <f>IF($E$12=0,$W$6,(IF($N$14=$V$4,$W$4,(IF($N$14=$V$5,$W$5,(IF($E$12=$V$6,$W$6,(IF($E$12=$V$8,$W$6,(IF($E$12=$V$7,$W$6,(IF($E$12=$V$9,$W$6,)))))))))))))</f>
        <v>0.23</v>
      </c>
    </row>
    <row r="2" spans="1:26" ht="13.8" customHeight="1" thickTop="1" x14ac:dyDescent="0.2">
      <c r="A2" s="454" t="str">
        <f>'T1'!$K$11</f>
        <v>ESPAÇOS PUBLICITÁRIOS - PENDÕES</v>
      </c>
      <c r="B2" s="455"/>
      <c r="C2" s="455"/>
      <c r="D2" s="455"/>
      <c r="E2" s="455"/>
      <c r="F2" s="455"/>
      <c r="G2" s="455"/>
      <c r="H2" s="455"/>
      <c r="I2" s="455"/>
      <c r="J2" s="455"/>
      <c r="K2" s="455"/>
      <c r="L2" s="455"/>
      <c r="M2" s="455"/>
      <c r="N2" s="455"/>
      <c r="O2" s="455"/>
      <c r="P2" s="455"/>
      <c r="Q2" s="455"/>
      <c r="R2" s="455"/>
      <c r="S2" s="456"/>
      <c r="T2" s="315" t="s">
        <v>18</v>
      </c>
      <c r="U2" s="259"/>
      <c r="V2" s="260">
        <f>IF($E$12=$V$6,$V$4,(IF($E$12=$V$7,$V$4,(IF($E$12=$V$8,$V$4,(IF($E$12=$V$9,$V$4,)))))))</f>
        <v>0</v>
      </c>
      <c r="W2" s="261"/>
    </row>
    <row r="3" spans="1:26" ht="13.8" customHeight="1" x14ac:dyDescent="0.2">
      <c r="A3" s="454"/>
      <c r="B3" s="455"/>
      <c r="C3" s="455"/>
      <c r="D3" s="455"/>
      <c r="E3" s="455"/>
      <c r="F3" s="455"/>
      <c r="G3" s="455"/>
      <c r="H3" s="455"/>
      <c r="I3" s="455"/>
      <c r="J3" s="455"/>
      <c r="K3" s="455"/>
      <c r="L3" s="455"/>
      <c r="M3" s="455"/>
      <c r="N3" s="455"/>
      <c r="O3" s="455"/>
      <c r="P3" s="455"/>
      <c r="Q3" s="455"/>
      <c r="R3" s="455"/>
      <c r="S3" s="456"/>
      <c r="T3" s="315" t="s">
        <v>19</v>
      </c>
      <c r="U3" s="259">
        <v>1</v>
      </c>
      <c r="V3" s="262">
        <f>IF($E$12=$V$6,$V$5,(IF($E$12=$V$7,$V$5,(IF($E$12=$V$8,$V$5,(IF($E$12=$V$9,$V$5,)))))))</f>
        <v>0</v>
      </c>
      <c r="W3" s="263"/>
    </row>
    <row r="4" spans="1:26" ht="13.8" customHeight="1" thickBot="1" x14ac:dyDescent="0.3">
      <c r="A4" s="459" t="str">
        <f>'T1'!$G$26</f>
        <v>Prazo de Inscrição:</v>
      </c>
      <c r="B4" s="460"/>
      <c r="C4" s="460"/>
      <c r="D4" s="460"/>
      <c r="E4" s="460"/>
      <c r="F4" s="460"/>
      <c r="G4" s="460"/>
      <c r="H4" s="460"/>
      <c r="I4" s="460"/>
      <c r="J4" s="460"/>
      <c r="K4" s="458">
        <f>'T1'!$C$8</f>
        <v>44862</v>
      </c>
      <c r="L4" s="458"/>
      <c r="M4" s="102"/>
      <c r="N4" s="102"/>
      <c r="O4" s="102"/>
      <c r="P4" s="102"/>
      <c r="Q4" s="102"/>
      <c r="R4" s="102"/>
      <c r="S4" s="360"/>
      <c r="T4" s="316" t="s">
        <v>67</v>
      </c>
      <c r="U4" s="259">
        <v>2</v>
      </c>
      <c r="V4" s="264" t="s">
        <v>167</v>
      </c>
      <c r="W4" s="265">
        <v>0.16</v>
      </c>
    </row>
    <row r="5" spans="1:26" ht="13.8" customHeight="1" thickBot="1" x14ac:dyDescent="0.25">
      <c r="A5" s="461" t="str">
        <f>'T1'!$A$17</f>
        <v>17 a 19 de Novembro 2022</v>
      </c>
      <c r="B5" s="462"/>
      <c r="C5" s="462"/>
      <c r="D5" s="462"/>
      <c r="E5" s="462"/>
      <c r="F5" s="462"/>
      <c r="G5" s="462"/>
      <c r="H5" s="462"/>
      <c r="I5" s="462"/>
      <c r="J5" s="462"/>
      <c r="K5" s="462"/>
      <c r="L5" s="462"/>
      <c r="M5" s="462"/>
      <c r="N5" s="462"/>
      <c r="O5" s="462"/>
      <c r="P5" s="462"/>
      <c r="Q5" s="462"/>
      <c r="R5" s="462"/>
      <c r="S5" s="361"/>
      <c r="U5" s="259">
        <v>3</v>
      </c>
      <c r="V5" s="264" t="s">
        <v>168</v>
      </c>
      <c r="W5" s="265">
        <v>0.22</v>
      </c>
    </row>
    <row r="6" spans="1:26" ht="13.8" customHeight="1" x14ac:dyDescent="0.2">
      <c r="A6" s="467" t="str">
        <f>'T2'!$A$3</f>
        <v>Requisições durante a Montagem e Realização tem um AGRAVAMENTO de 30% e está sujeita à disponibilidade do produto</v>
      </c>
      <c r="B6" s="468"/>
      <c r="C6" s="468"/>
      <c r="D6" s="468"/>
      <c r="E6" s="468"/>
      <c r="F6" s="468"/>
      <c r="G6" s="468"/>
      <c r="H6" s="468"/>
      <c r="I6" s="468"/>
      <c r="J6" s="468"/>
      <c r="K6" s="468"/>
      <c r="L6" s="468"/>
      <c r="M6" s="468"/>
      <c r="N6" s="468"/>
      <c r="O6" s="468"/>
      <c r="P6" s="468"/>
      <c r="Q6" s="468"/>
      <c r="R6" s="468"/>
      <c r="S6" s="469"/>
      <c r="U6" s="259">
        <v>4</v>
      </c>
      <c r="V6" s="266" t="s">
        <v>171</v>
      </c>
      <c r="W6" s="267">
        <v>0.23</v>
      </c>
    </row>
    <row r="7" spans="1:26" ht="13.8" customHeight="1" x14ac:dyDescent="0.25">
      <c r="A7" s="362"/>
      <c r="B7" s="248"/>
      <c r="C7" s="463" t="str">
        <f>'T2'!$A$8</f>
        <v>A desistência de serviços solicitados só poderá ser feita até ao 4º dia antes do período de montagem, a partir desta data 
não haverá lugar à devolução do valor pago.</v>
      </c>
      <c r="D7" s="463"/>
      <c r="E7" s="463"/>
      <c r="F7" s="463"/>
      <c r="G7" s="463"/>
      <c r="H7" s="463"/>
      <c r="I7" s="463"/>
      <c r="J7" s="463"/>
      <c r="K7" s="463"/>
      <c r="L7" s="463"/>
      <c r="M7" s="463"/>
      <c r="N7" s="463"/>
      <c r="O7" s="463"/>
      <c r="P7" s="463"/>
      <c r="Q7" s="463"/>
      <c r="R7" s="249"/>
      <c r="S7" s="363"/>
      <c r="U7" s="259">
        <v>5</v>
      </c>
      <c r="V7" s="264" t="s">
        <v>172</v>
      </c>
      <c r="W7" s="261"/>
    </row>
    <row r="8" spans="1:26" s="116" customFormat="1" ht="13.8" customHeight="1" thickBot="1" x14ac:dyDescent="0.3">
      <c r="A8" s="383"/>
      <c r="B8" s="384"/>
      <c r="C8" s="464"/>
      <c r="D8" s="464"/>
      <c r="E8" s="464"/>
      <c r="F8" s="464"/>
      <c r="G8" s="464"/>
      <c r="H8" s="464"/>
      <c r="I8" s="464"/>
      <c r="J8" s="464"/>
      <c r="K8" s="464"/>
      <c r="L8" s="464"/>
      <c r="M8" s="464"/>
      <c r="N8" s="464"/>
      <c r="O8" s="464"/>
      <c r="P8" s="464"/>
      <c r="Q8" s="464"/>
      <c r="R8" s="384"/>
      <c r="S8" s="385"/>
      <c r="T8" s="268"/>
      <c r="U8" s="259">
        <v>6</v>
      </c>
      <c r="V8" s="264" t="s">
        <v>173</v>
      </c>
      <c r="W8" s="261"/>
      <c r="X8" s="268"/>
      <c r="Y8" s="268"/>
      <c r="Z8" s="178"/>
    </row>
    <row r="9" spans="1:26" s="117" customFormat="1" ht="13.8" customHeight="1" x14ac:dyDescent="0.2">
      <c r="A9" s="364"/>
      <c r="B9" s="62"/>
      <c r="C9" s="62"/>
      <c r="D9" s="62"/>
      <c r="E9" s="62"/>
      <c r="F9" s="70"/>
      <c r="G9" s="62"/>
      <c r="H9" s="33"/>
      <c r="I9" s="61" t="s">
        <v>24</v>
      </c>
      <c r="J9" s="35" t="str">
        <f>'T1'!$K$6</f>
        <v>Campos Obrigatórios</v>
      </c>
      <c r="K9" s="84"/>
      <c r="L9" s="62"/>
      <c r="M9" s="62"/>
      <c r="N9" s="62"/>
      <c r="O9" s="33"/>
      <c r="P9" s="33"/>
      <c r="Q9" s="33"/>
      <c r="R9" s="62"/>
      <c r="S9" s="177"/>
      <c r="T9" s="269"/>
      <c r="U9" s="259">
        <v>7</v>
      </c>
      <c r="V9" s="270" t="s">
        <v>174</v>
      </c>
      <c r="W9" s="263"/>
      <c r="X9" s="269"/>
      <c r="Y9" s="269"/>
      <c r="Z9" s="176"/>
    </row>
    <row r="10" spans="1:26" s="117" customFormat="1" ht="13.8" customHeight="1" x14ac:dyDescent="0.2">
      <c r="A10" s="365"/>
      <c r="B10" s="61" t="s">
        <v>24</v>
      </c>
      <c r="C10" s="36" t="str">
        <f>'T1'!$A$27</f>
        <v>Nº Contribuinte:</v>
      </c>
      <c r="D10" s="55"/>
      <c r="E10" s="36"/>
      <c r="F10" s="457"/>
      <c r="G10" s="457"/>
      <c r="H10" s="457"/>
      <c r="I10" s="457"/>
      <c r="J10" s="457"/>
      <c r="K10" s="83"/>
      <c r="L10" s="55"/>
      <c r="M10" s="55"/>
      <c r="N10" s="55"/>
      <c r="O10" s="37"/>
      <c r="P10" s="37"/>
      <c r="Q10" s="37"/>
      <c r="R10" s="55"/>
      <c r="S10" s="366"/>
      <c r="T10" s="269"/>
      <c r="U10" s="259">
        <v>8</v>
      </c>
      <c r="V10" s="269"/>
      <c r="W10" s="269"/>
      <c r="X10" s="269"/>
      <c r="Y10" s="269"/>
      <c r="Z10" s="176"/>
    </row>
    <row r="11" spans="1:26" s="117" customFormat="1" ht="13.8" customHeight="1" x14ac:dyDescent="0.2">
      <c r="A11" s="365"/>
      <c r="B11" s="61" t="s">
        <v>24</v>
      </c>
      <c r="C11" s="36" t="str">
        <f>'T1'!$K$16</f>
        <v>Nome da Empresa Expositora:</v>
      </c>
      <c r="D11" s="55"/>
      <c r="E11" s="55"/>
      <c r="F11" s="55"/>
      <c r="G11" s="431"/>
      <c r="H11" s="431"/>
      <c r="I11" s="431"/>
      <c r="J11" s="431"/>
      <c r="K11" s="431"/>
      <c r="L11" s="431"/>
      <c r="M11" s="431"/>
      <c r="N11" s="431"/>
      <c r="O11" s="431"/>
      <c r="P11" s="431"/>
      <c r="Q11" s="431"/>
      <c r="R11" s="55"/>
      <c r="S11" s="366"/>
      <c r="T11" s="269"/>
      <c r="U11" s="259">
        <v>9</v>
      </c>
      <c r="V11" s="269"/>
      <c r="W11" s="269"/>
      <c r="X11" s="269"/>
      <c r="Y11" s="269"/>
      <c r="Z11" s="176"/>
    </row>
    <row r="12" spans="1:26" s="117" customFormat="1" ht="13.8" customHeight="1" x14ac:dyDescent="0.2">
      <c r="A12" s="365"/>
      <c r="B12" s="61" t="s">
        <v>24</v>
      </c>
      <c r="C12" s="36" t="str">
        <f>'T1'!$I$21</f>
        <v>Pais:</v>
      </c>
      <c r="D12" s="55"/>
      <c r="E12" s="433"/>
      <c r="F12" s="433"/>
      <c r="G12" s="433"/>
      <c r="H12" s="433"/>
      <c r="I12" s="238"/>
      <c r="J12" s="238"/>
      <c r="K12" s="238"/>
      <c r="L12" s="238"/>
      <c r="M12" s="238"/>
      <c r="N12" s="238"/>
      <c r="O12" s="229"/>
      <c r="P12" s="229"/>
      <c r="Q12" s="229"/>
      <c r="R12" s="55"/>
      <c r="S12" s="366"/>
      <c r="T12" s="269"/>
      <c r="U12" s="259">
        <v>10</v>
      </c>
      <c r="V12" s="269"/>
      <c r="W12" s="269"/>
      <c r="X12" s="269"/>
      <c r="Y12" s="269"/>
      <c r="Z12" s="176"/>
    </row>
    <row r="13" spans="1:26" s="117" customFormat="1" ht="10.8" customHeight="1" x14ac:dyDescent="0.2">
      <c r="A13" s="365"/>
      <c r="B13" s="61"/>
      <c r="C13" s="36"/>
      <c r="D13" s="36"/>
      <c r="E13" s="36"/>
      <c r="F13" s="36"/>
      <c r="G13" s="36"/>
      <c r="H13" s="36"/>
      <c r="I13" s="36"/>
      <c r="J13" s="36"/>
      <c r="K13" s="36"/>
      <c r="L13" s="36"/>
      <c r="M13" s="36"/>
      <c r="N13" s="36"/>
      <c r="O13" s="36"/>
      <c r="P13" s="36"/>
      <c r="Q13" s="36"/>
      <c r="R13" s="55"/>
      <c r="S13" s="366"/>
      <c r="T13" s="269"/>
      <c r="U13" s="259">
        <v>11</v>
      </c>
      <c r="V13" s="269"/>
      <c r="W13" s="269"/>
      <c r="X13" s="269"/>
      <c r="Y13" s="269"/>
      <c r="Z13" s="176"/>
    </row>
    <row r="14" spans="1:26" s="33" customFormat="1" ht="13.8" customHeight="1" thickBot="1" x14ac:dyDescent="0.25">
      <c r="A14" s="365"/>
      <c r="B14" s="61"/>
      <c r="C14" s="481" t="str">
        <f>'T2'!$A$13</f>
        <v xml:space="preserve">Se for uma REGIÃO AUTÓNOMA, indique qual:    (Aplica-se apenas às Empresas Portuguesas)   </v>
      </c>
      <c r="D14" s="481"/>
      <c r="E14" s="481"/>
      <c r="F14" s="481"/>
      <c r="G14" s="481"/>
      <c r="H14" s="481"/>
      <c r="I14" s="481"/>
      <c r="J14" s="481"/>
      <c r="K14" s="481"/>
      <c r="L14" s="481"/>
      <c r="M14" s="482"/>
      <c r="N14" s="483"/>
      <c r="O14" s="484"/>
      <c r="Q14" s="229"/>
      <c r="R14" s="55"/>
      <c r="S14" s="366"/>
      <c r="T14" s="271"/>
      <c r="U14" s="259">
        <v>12</v>
      </c>
      <c r="V14" s="271"/>
      <c r="W14" s="271"/>
      <c r="X14" s="271"/>
      <c r="Y14" s="271"/>
      <c r="Z14" s="179"/>
    </row>
    <row r="15" spans="1:26" s="33" customFormat="1" ht="13.8" customHeight="1" thickBot="1" x14ac:dyDescent="0.25">
      <c r="A15" s="386"/>
      <c r="B15" s="387"/>
      <c r="C15" s="388"/>
      <c r="D15" s="389"/>
      <c r="E15" s="389"/>
      <c r="F15" s="390"/>
      <c r="G15" s="391"/>
      <c r="H15" s="392"/>
      <c r="I15" s="392"/>
      <c r="J15" s="393"/>
      <c r="K15" s="394"/>
      <c r="L15" s="393"/>
      <c r="M15" s="393"/>
      <c r="N15" s="393"/>
      <c r="O15" s="395"/>
      <c r="P15" s="395"/>
      <c r="Q15" s="395"/>
      <c r="R15" s="387"/>
      <c r="S15" s="396"/>
      <c r="T15" s="271"/>
      <c r="U15" s="259">
        <v>13</v>
      </c>
      <c r="V15" s="271"/>
      <c r="W15" s="271"/>
      <c r="X15" s="271"/>
      <c r="Y15" s="271"/>
      <c r="Z15" s="179"/>
    </row>
    <row r="16" spans="1:26" s="33" customFormat="1" ht="13.8" customHeight="1" x14ac:dyDescent="0.2">
      <c r="A16" s="367"/>
      <c r="B16" s="55"/>
      <c r="C16" s="93"/>
      <c r="D16" s="93"/>
      <c r="E16" s="93"/>
      <c r="F16" s="93"/>
      <c r="G16" s="93"/>
      <c r="H16" s="93"/>
      <c r="I16" s="93"/>
      <c r="J16" s="93"/>
      <c r="K16" s="93"/>
      <c r="L16" s="93"/>
      <c r="R16" s="93"/>
      <c r="S16" s="368"/>
      <c r="T16" s="271"/>
      <c r="U16" s="259">
        <v>14</v>
      </c>
      <c r="V16" s="271"/>
      <c r="W16" s="271"/>
      <c r="X16" s="271"/>
      <c r="Y16" s="271"/>
      <c r="Z16" s="179"/>
    </row>
    <row r="17" spans="1:26" s="33" customFormat="1" ht="13.8" customHeight="1" x14ac:dyDescent="0.2">
      <c r="A17" s="367"/>
      <c r="B17" s="55"/>
      <c r="C17" s="93"/>
      <c r="D17" s="93"/>
      <c r="E17" s="93"/>
      <c r="F17" s="93"/>
      <c r="G17" s="93"/>
      <c r="H17" s="93"/>
      <c r="I17" s="93"/>
      <c r="J17" s="93"/>
      <c r="K17" s="93"/>
      <c r="L17" s="93"/>
      <c r="M17" s="40" t="str">
        <f>'T1'!$E$21</f>
        <v>Quant.</v>
      </c>
      <c r="O17" s="429" t="s">
        <v>6</v>
      </c>
      <c r="P17" s="429"/>
      <c r="Q17" s="13" t="str">
        <f>'T1'!$E$16</f>
        <v>Valor</v>
      </c>
      <c r="R17" s="93"/>
      <c r="S17" s="368"/>
      <c r="T17" s="271"/>
      <c r="U17" s="259">
        <v>15</v>
      </c>
      <c r="V17" s="271"/>
      <c r="W17" s="271"/>
      <c r="X17" s="271"/>
      <c r="Y17" s="271"/>
      <c r="Z17" s="179"/>
    </row>
    <row r="18" spans="1:26" s="33" customFormat="1" ht="13.8" customHeight="1" x14ac:dyDescent="0.2">
      <c r="A18" s="38"/>
      <c r="B18" s="149"/>
      <c r="C18" s="399" t="str">
        <f>'T1'!$E$1</f>
        <v>PENDÃO CÚBICO</v>
      </c>
      <c r="D18" s="399"/>
      <c r="E18" s="399"/>
      <c r="F18" s="399"/>
      <c r="G18" s="399"/>
      <c r="H18" s="399"/>
      <c r="I18" s="399"/>
      <c r="J18" s="399"/>
      <c r="K18" s="399"/>
      <c r="L18" s="399"/>
      <c r="M18" s="399"/>
      <c r="N18" s="399"/>
      <c r="O18" s="399"/>
      <c r="P18" s="399"/>
      <c r="Q18" s="399"/>
      <c r="R18" s="97"/>
      <c r="S18" s="177"/>
      <c r="T18" s="271"/>
      <c r="U18" s="259">
        <v>16</v>
      </c>
      <c r="V18" s="271"/>
      <c r="W18" s="271"/>
      <c r="X18" s="271"/>
      <c r="Y18" s="271"/>
      <c r="Z18" s="179"/>
    </row>
    <row r="19" spans="1:26" ht="13.8" customHeight="1" x14ac:dyDescent="0.2">
      <c r="A19" s="38"/>
      <c r="B19" s="57"/>
      <c r="C19" s="6"/>
      <c r="D19" s="14"/>
      <c r="E19" s="33"/>
      <c r="F19" s="20"/>
      <c r="G19" s="3"/>
      <c r="H19" s="12"/>
      <c r="I19" s="12"/>
      <c r="J19" s="33"/>
      <c r="K19" s="150"/>
      <c r="L19" s="33"/>
      <c r="M19" s="12"/>
      <c r="N19" s="33"/>
      <c r="O19" s="33"/>
      <c r="P19" s="33"/>
      <c r="Q19" s="151"/>
      <c r="R19" s="33"/>
      <c r="S19" s="177"/>
      <c r="U19" s="259">
        <v>17</v>
      </c>
    </row>
    <row r="20" spans="1:26" s="33" customFormat="1" ht="13.8" customHeight="1" thickBot="1" x14ac:dyDescent="0.25">
      <c r="A20" s="38"/>
      <c r="B20" s="57"/>
      <c r="D20" s="443" t="str">
        <f>'T1'!$I$1</f>
        <v>1,45 Lg. x 1,45 Alt.</v>
      </c>
      <c r="E20" s="444"/>
      <c r="F20" s="445"/>
      <c r="G20" s="114" t="s">
        <v>106</v>
      </c>
      <c r="H20" s="2" t="str">
        <f>'T1'!$I$16</f>
        <v>Só Colocação</v>
      </c>
      <c r="L20" s="213" t="s">
        <v>27</v>
      </c>
      <c r="M20" s="239"/>
      <c r="N20" s="3" t="str">
        <f>'T1'!$C$27</f>
        <v>unid.</v>
      </c>
      <c r="O20" s="398">
        <v>440.44</v>
      </c>
      <c r="P20" s="398"/>
      <c r="Q20" s="89">
        <f>SUM(O20*M20)</f>
        <v>0</v>
      </c>
      <c r="S20" s="369"/>
      <c r="T20" s="271"/>
      <c r="U20" s="259">
        <v>18</v>
      </c>
      <c r="V20" s="271"/>
      <c r="W20" s="271"/>
      <c r="X20" s="271"/>
      <c r="Y20" s="271"/>
      <c r="Z20" s="179"/>
    </row>
    <row r="21" spans="1:26" s="33" customFormat="1" ht="13.8" customHeight="1" x14ac:dyDescent="0.2">
      <c r="A21" s="38"/>
      <c r="B21" s="57"/>
      <c r="C21" s="2"/>
      <c r="D21" s="446"/>
      <c r="E21" s="447"/>
      <c r="F21" s="448"/>
      <c r="G21" s="113"/>
      <c r="H21" s="2"/>
      <c r="L21" s="214"/>
      <c r="M21" s="2"/>
      <c r="N21" s="3"/>
      <c r="O21" s="202"/>
      <c r="P21" s="203"/>
      <c r="Q21" s="151"/>
      <c r="S21" s="177"/>
      <c r="T21" s="271"/>
      <c r="U21" s="259">
        <v>19</v>
      </c>
      <c r="V21" s="271"/>
      <c r="W21" s="271"/>
      <c r="X21" s="271"/>
      <c r="Y21" s="271"/>
      <c r="Z21" s="179"/>
    </row>
    <row r="22" spans="1:26" s="33" customFormat="1" ht="13.8" customHeight="1" thickBot="1" x14ac:dyDescent="0.25">
      <c r="A22" s="38"/>
      <c r="B22" s="57"/>
      <c r="C22" s="2"/>
      <c r="D22" s="449"/>
      <c r="E22" s="450"/>
      <c r="F22" s="451"/>
      <c r="G22" s="114" t="s">
        <v>107</v>
      </c>
      <c r="H22" s="2" t="str">
        <f>'T1'!$G$1</f>
        <v>Produção e Colocação</v>
      </c>
      <c r="L22" s="215" t="s">
        <v>31</v>
      </c>
      <c r="M22" s="239"/>
      <c r="N22" s="3" t="str">
        <f>'T1'!$C$27</f>
        <v>unid.</v>
      </c>
      <c r="O22" s="398">
        <v>675.92</v>
      </c>
      <c r="P22" s="398"/>
      <c r="Q22" s="89">
        <f>SUM(O22*M22)</f>
        <v>0</v>
      </c>
      <c r="S22" s="177"/>
      <c r="T22" s="271"/>
      <c r="U22" s="259">
        <v>20</v>
      </c>
      <c r="V22" s="271"/>
      <c r="W22" s="271"/>
      <c r="X22" s="271"/>
      <c r="Y22" s="271"/>
      <c r="Z22" s="179"/>
    </row>
    <row r="23" spans="1:26" s="33" customFormat="1" ht="13.8" customHeight="1" x14ac:dyDescent="0.2">
      <c r="A23" s="38"/>
      <c r="B23" s="56"/>
      <c r="C23" s="18"/>
      <c r="D23" s="43"/>
      <c r="E23" s="43"/>
      <c r="F23" s="73"/>
      <c r="G23" s="152"/>
      <c r="H23" s="44"/>
      <c r="I23" s="18"/>
      <c r="J23" s="18"/>
      <c r="K23" s="87"/>
      <c r="L23" s="214"/>
      <c r="M23" s="35"/>
      <c r="N23" s="95"/>
      <c r="O23" s="204"/>
      <c r="P23" s="205"/>
      <c r="Q23" s="94"/>
      <c r="R23" s="18"/>
      <c r="S23" s="172"/>
      <c r="T23" s="271"/>
      <c r="U23" s="259">
        <v>21</v>
      </c>
      <c r="V23" s="271"/>
      <c r="W23" s="271"/>
      <c r="X23" s="271"/>
      <c r="Y23" s="271"/>
      <c r="Z23" s="179"/>
    </row>
    <row r="24" spans="1:26" s="33" customFormat="1" ht="13.8" customHeight="1" thickBot="1" x14ac:dyDescent="0.25">
      <c r="A24" s="45"/>
      <c r="B24" s="58"/>
      <c r="D24" s="434" t="str">
        <f>'T1'!$I$6</f>
        <v>2,90 Lg. x 2,90 Alt.</v>
      </c>
      <c r="E24" s="435"/>
      <c r="F24" s="436"/>
      <c r="G24" s="114" t="s">
        <v>106</v>
      </c>
      <c r="H24" s="2" t="str">
        <f>'T1'!$I$16</f>
        <v>Só Colocação</v>
      </c>
      <c r="I24" s="345"/>
      <c r="L24" s="213" t="s">
        <v>32</v>
      </c>
      <c r="M24" s="239"/>
      <c r="N24" s="3" t="str">
        <f>'T1'!$C$27</f>
        <v>unid.</v>
      </c>
      <c r="O24" s="398">
        <v>440.44</v>
      </c>
      <c r="P24" s="398"/>
      <c r="Q24" s="89">
        <f>SUM(O24*M24)</f>
        <v>0</v>
      </c>
      <c r="S24" s="177"/>
      <c r="T24" s="271"/>
      <c r="U24" s="259">
        <v>22</v>
      </c>
      <c r="V24" s="272"/>
      <c r="W24" s="271"/>
      <c r="X24" s="271"/>
      <c r="Y24" s="271"/>
      <c r="Z24" s="179"/>
    </row>
    <row r="25" spans="1:26" s="33" customFormat="1" ht="13.8" customHeight="1" x14ac:dyDescent="0.2">
      <c r="A25" s="45"/>
      <c r="B25" s="58"/>
      <c r="C25" s="6"/>
      <c r="D25" s="437"/>
      <c r="E25" s="438"/>
      <c r="F25" s="439"/>
      <c r="G25" s="113"/>
      <c r="H25" s="2"/>
      <c r="I25" s="345"/>
      <c r="L25" s="214"/>
      <c r="M25" s="5"/>
      <c r="N25" s="63"/>
      <c r="O25" s="206"/>
      <c r="P25" s="203"/>
      <c r="Q25" s="151"/>
      <c r="S25" s="177"/>
      <c r="T25" s="271"/>
      <c r="U25" s="259">
        <v>23</v>
      </c>
      <c r="V25" s="273"/>
      <c r="W25" s="273"/>
      <c r="X25" s="271"/>
      <c r="Y25" s="271"/>
      <c r="Z25" s="179"/>
    </row>
    <row r="26" spans="1:26" s="33" customFormat="1" ht="13.8" customHeight="1" thickBot="1" x14ac:dyDescent="0.25">
      <c r="A26" s="45"/>
      <c r="B26" s="58"/>
      <c r="C26" s="2"/>
      <c r="D26" s="440"/>
      <c r="E26" s="441"/>
      <c r="F26" s="442"/>
      <c r="G26" s="114" t="s">
        <v>107</v>
      </c>
      <c r="H26" s="2" t="str">
        <f>'T1'!$G$1</f>
        <v>Produção e Colocação</v>
      </c>
      <c r="I26" s="345"/>
      <c r="L26" s="215" t="s">
        <v>35</v>
      </c>
      <c r="M26" s="239"/>
      <c r="N26" s="3" t="str">
        <f>'T1'!$C$27</f>
        <v>unid.</v>
      </c>
      <c r="O26" s="418">
        <v>1382.36</v>
      </c>
      <c r="P26" s="418"/>
      <c r="Q26" s="89">
        <f>SUM(O26*M26)</f>
        <v>0</v>
      </c>
      <c r="S26" s="177"/>
      <c r="T26" s="274"/>
      <c r="U26" s="259">
        <v>24</v>
      </c>
      <c r="V26" s="272"/>
      <c r="W26" s="275"/>
      <c r="X26" s="271"/>
      <c r="Y26" s="271"/>
      <c r="Z26" s="179"/>
    </row>
    <row r="27" spans="1:26" s="33" customFormat="1" ht="13.8" customHeight="1" x14ac:dyDescent="0.2">
      <c r="A27" s="45"/>
      <c r="B27" s="58"/>
      <c r="C27" s="6"/>
      <c r="D27" s="154"/>
      <c r="F27" s="151"/>
      <c r="G27" s="155"/>
      <c r="H27" s="48"/>
      <c r="I27" s="48"/>
      <c r="J27" s="14"/>
      <c r="L27" s="85"/>
      <c r="N27" s="42"/>
      <c r="O27" s="7"/>
      <c r="Q27" s="89"/>
      <c r="S27" s="177"/>
      <c r="T27" s="271"/>
      <c r="U27" s="259">
        <v>25</v>
      </c>
      <c r="V27" s="273"/>
      <c r="W27" s="276"/>
      <c r="X27" s="271"/>
      <c r="Y27" s="271"/>
      <c r="Z27" s="179"/>
    </row>
    <row r="28" spans="1:26" s="33" customFormat="1" ht="13.8" customHeight="1" x14ac:dyDescent="0.2">
      <c r="A28" s="370"/>
      <c r="B28" s="149"/>
      <c r="C28" s="399" t="str">
        <f>'T1'!$K$1</f>
        <v>PENDÃO PARALELIPIPÉDICO</v>
      </c>
      <c r="D28" s="399"/>
      <c r="E28" s="399"/>
      <c r="F28" s="399"/>
      <c r="G28" s="399"/>
      <c r="H28" s="399"/>
      <c r="I28" s="399"/>
      <c r="J28" s="399"/>
      <c r="K28" s="399"/>
      <c r="L28" s="399"/>
      <c r="M28" s="399"/>
      <c r="N28" s="399"/>
      <c r="O28" s="399"/>
      <c r="P28" s="399"/>
      <c r="Q28" s="399"/>
      <c r="R28" s="97"/>
      <c r="S28" s="177"/>
      <c r="T28" s="271"/>
      <c r="U28" s="259">
        <v>26</v>
      </c>
      <c r="V28" s="272"/>
      <c r="W28" s="271"/>
      <c r="X28" s="271"/>
      <c r="Y28" s="271"/>
      <c r="Z28" s="179"/>
    </row>
    <row r="29" spans="1:26" s="33" customFormat="1" ht="13.8" customHeight="1" x14ac:dyDescent="0.2">
      <c r="A29" s="45"/>
      <c r="B29" s="58"/>
      <c r="C29" s="6"/>
      <c r="D29" s="156"/>
      <c r="E29" s="14"/>
      <c r="F29" s="20"/>
      <c r="G29" s="3"/>
      <c r="H29" s="41"/>
      <c r="I29" s="41"/>
      <c r="J29" s="12"/>
      <c r="L29" s="85"/>
      <c r="M29" s="12"/>
      <c r="N29" s="12"/>
      <c r="O29" s="22"/>
      <c r="Q29" s="89"/>
      <c r="S29" s="177"/>
      <c r="T29" s="277"/>
      <c r="U29" s="259">
        <v>27</v>
      </c>
      <c r="V29" s="277"/>
      <c r="W29" s="277"/>
      <c r="X29" s="271"/>
      <c r="Y29" s="271"/>
      <c r="Z29" s="179"/>
    </row>
    <row r="30" spans="1:26" s="33" customFormat="1" ht="13.8" customHeight="1" thickBot="1" x14ac:dyDescent="0.25">
      <c r="A30" s="45"/>
      <c r="B30" s="58"/>
      <c r="C30" s="4"/>
      <c r="D30" s="434" t="str">
        <f>'T2'!$A$48</f>
        <v>2,90 Lg. x 1,45 Alt. 
x 2,90 Prof.</v>
      </c>
      <c r="E30" s="435"/>
      <c r="F30" s="436"/>
      <c r="G30" s="114" t="s">
        <v>106</v>
      </c>
      <c r="H30" s="2" t="str">
        <f>'T1'!$I$16</f>
        <v>Só Colocação</v>
      </c>
      <c r="L30" s="216" t="s">
        <v>28</v>
      </c>
      <c r="M30" s="239"/>
      <c r="N30" s="3" t="str">
        <f>'T1'!$C$27</f>
        <v>unid.</v>
      </c>
      <c r="O30" s="398">
        <v>440.44</v>
      </c>
      <c r="P30" s="398"/>
      <c r="Q30" s="89">
        <f>SUM(O30*M30)</f>
        <v>0</v>
      </c>
      <c r="S30" s="177"/>
      <c r="T30" s="274"/>
      <c r="U30" s="259">
        <v>28</v>
      </c>
      <c r="V30" s="272"/>
      <c r="W30" s="275"/>
      <c r="X30" s="271"/>
      <c r="Y30" s="271"/>
      <c r="Z30" s="179"/>
    </row>
    <row r="31" spans="1:26" ht="13.8" customHeight="1" x14ac:dyDescent="0.2">
      <c r="A31" s="45"/>
      <c r="B31" s="58"/>
      <c r="C31" s="157"/>
      <c r="D31" s="437"/>
      <c r="E31" s="438"/>
      <c r="F31" s="439"/>
      <c r="G31" s="113"/>
      <c r="H31" s="21"/>
      <c r="I31" s="53"/>
      <c r="J31" s="5"/>
      <c r="K31" s="33"/>
      <c r="L31" s="217"/>
      <c r="M31" s="2"/>
      <c r="N31" s="155"/>
      <c r="O31" s="207"/>
      <c r="P31" s="203"/>
      <c r="Q31" s="151"/>
      <c r="R31" s="33"/>
      <c r="S31" s="177"/>
      <c r="U31" s="259">
        <v>29</v>
      </c>
    </row>
    <row r="32" spans="1:26" s="33" customFormat="1" ht="13.8" customHeight="1" thickBot="1" x14ac:dyDescent="0.25">
      <c r="A32" s="45"/>
      <c r="B32" s="58"/>
      <c r="C32" s="4"/>
      <c r="D32" s="440"/>
      <c r="E32" s="441"/>
      <c r="F32" s="442"/>
      <c r="G32" s="114" t="s">
        <v>107</v>
      </c>
      <c r="H32" s="2" t="str">
        <f>'T1'!$G$1</f>
        <v>Produção e Colocação</v>
      </c>
      <c r="I32" s="158"/>
      <c r="L32" s="216">
        <v>406226</v>
      </c>
      <c r="M32" s="239"/>
      <c r="N32" s="3" t="str">
        <f>'T1'!$C$27</f>
        <v>unid.</v>
      </c>
      <c r="O32" s="398">
        <v>1146.8800000000001</v>
      </c>
      <c r="P32" s="398"/>
      <c r="Q32" s="89">
        <f>SUM(O32*M32)</f>
        <v>0</v>
      </c>
      <c r="S32" s="177"/>
      <c r="T32" s="258"/>
      <c r="U32" s="259">
        <v>30</v>
      </c>
      <c r="V32" s="258"/>
      <c r="W32" s="258"/>
      <c r="X32" s="258"/>
      <c r="Y32" s="258"/>
      <c r="Z32" s="179"/>
    </row>
    <row r="33" spans="1:33" s="33" customFormat="1" ht="13.8" customHeight="1" x14ac:dyDescent="0.2">
      <c r="A33" s="45"/>
      <c r="B33" s="58"/>
      <c r="C33" s="82"/>
      <c r="D33" s="159"/>
      <c r="E33" s="81"/>
      <c r="H33" s="21"/>
      <c r="I33" s="53"/>
      <c r="J33" s="5"/>
      <c r="L33" s="216"/>
      <c r="M33" s="2"/>
      <c r="N33" s="155"/>
      <c r="O33" s="207"/>
      <c r="P33" s="203"/>
      <c r="Q33" s="94"/>
      <c r="S33" s="177"/>
      <c r="T33" s="258"/>
      <c r="U33" s="259">
        <v>31</v>
      </c>
      <c r="V33" s="258"/>
      <c r="W33" s="258"/>
      <c r="X33" s="258"/>
      <c r="Y33" s="258"/>
      <c r="Z33" s="179"/>
    </row>
    <row r="34" spans="1:33" ht="13.8" customHeight="1" thickBot="1" x14ac:dyDescent="0.25">
      <c r="A34" s="45"/>
      <c r="B34" s="58"/>
      <c r="C34" s="15"/>
      <c r="D34" s="434" t="str">
        <f>'T2'!$A$53</f>
        <v>2,90 Lg. x 1,45 Alt.
x 1,45 Prof.</v>
      </c>
      <c r="E34" s="435"/>
      <c r="F34" s="436"/>
      <c r="G34" s="114" t="s">
        <v>106</v>
      </c>
      <c r="H34" s="2" t="str">
        <f>'T1'!$I$16</f>
        <v>Só Colocação</v>
      </c>
      <c r="I34" s="33"/>
      <c r="J34" s="33"/>
      <c r="K34" s="33"/>
      <c r="L34" s="216" t="s">
        <v>33</v>
      </c>
      <c r="M34" s="239"/>
      <c r="N34" s="3" t="str">
        <f>'T1'!$C$27</f>
        <v>unid.</v>
      </c>
      <c r="O34" s="398">
        <v>440.44</v>
      </c>
      <c r="P34" s="398"/>
      <c r="Q34" s="89">
        <f>SUM(O34*M34)</f>
        <v>0</v>
      </c>
      <c r="R34" s="33"/>
      <c r="S34" s="177"/>
      <c r="U34" s="259">
        <v>32</v>
      </c>
    </row>
    <row r="35" spans="1:33" s="117" customFormat="1" ht="13.8" customHeight="1" x14ac:dyDescent="0.2">
      <c r="A35" s="38"/>
      <c r="B35" s="56"/>
      <c r="C35" s="39"/>
      <c r="D35" s="437"/>
      <c r="E35" s="438"/>
      <c r="F35" s="439"/>
      <c r="G35" s="113"/>
      <c r="H35" s="21"/>
      <c r="I35" s="18"/>
      <c r="J35" s="18"/>
      <c r="K35" s="87"/>
      <c r="L35" s="218"/>
      <c r="M35" s="35"/>
      <c r="N35" s="95"/>
      <c r="O35" s="208"/>
      <c r="P35" s="205"/>
      <c r="Q35" s="151"/>
      <c r="R35" s="18"/>
      <c r="S35" s="172"/>
      <c r="T35" s="258"/>
      <c r="U35" s="259">
        <v>33</v>
      </c>
      <c r="V35" s="258"/>
      <c r="W35" s="258"/>
      <c r="X35" s="258"/>
      <c r="Y35" s="258"/>
      <c r="Z35" s="176"/>
    </row>
    <row r="36" spans="1:33" ht="13.8" customHeight="1" thickBot="1" x14ac:dyDescent="0.25">
      <c r="A36" s="45"/>
      <c r="B36" s="58"/>
      <c r="C36" s="15"/>
      <c r="D36" s="440"/>
      <c r="E36" s="441"/>
      <c r="F36" s="442"/>
      <c r="G36" s="114" t="s">
        <v>107</v>
      </c>
      <c r="H36" s="2" t="str">
        <f>'T1'!$G$1</f>
        <v>Produção e Colocação</v>
      </c>
      <c r="I36" s="33"/>
      <c r="J36" s="33"/>
      <c r="K36" s="33"/>
      <c r="L36" s="216">
        <v>406225</v>
      </c>
      <c r="M36" s="239"/>
      <c r="N36" s="3" t="str">
        <f>'T1'!$C$27</f>
        <v>unid.</v>
      </c>
      <c r="O36" s="418">
        <v>793.66</v>
      </c>
      <c r="P36" s="418"/>
      <c r="Q36" s="89">
        <f>SUM(O36*M36)</f>
        <v>0</v>
      </c>
      <c r="R36" s="33"/>
      <c r="S36" s="177"/>
      <c r="U36" s="259">
        <v>34</v>
      </c>
    </row>
    <row r="37" spans="1:33" ht="13.8" customHeight="1" x14ac:dyDescent="0.2">
      <c r="A37" s="45"/>
      <c r="B37" s="58"/>
      <c r="C37" s="6"/>
      <c r="D37" s="14"/>
      <c r="E37" s="33"/>
      <c r="F37" s="20"/>
      <c r="G37" s="3"/>
      <c r="H37" s="48"/>
      <c r="I37" s="48"/>
      <c r="J37" s="33"/>
      <c r="K37" s="150"/>
      <c r="L37" s="12"/>
      <c r="M37" s="8"/>
      <c r="N37" s="33"/>
      <c r="O37" s="5"/>
      <c r="P37" s="33"/>
      <c r="Q37" s="151"/>
      <c r="R37" s="33"/>
      <c r="S37" s="177"/>
      <c r="U37" s="259">
        <v>35</v>
      </c>
    </row>
    <row r="38" spans="1:33" ht="13.8" customHeight="1" x14ac:dyDescent="0.2">
      <c r="A38" s="38"/>
      <c r="B38" s="96"/>
      <c r="C38" s="399" t="str">
        <f>'T1'!$E$6</f>
        <v xml:space="preserve">PENDÃO 1 FACE </v>
      </c>
      <c r="D38" s="399"/>
      <c r="E38" s="399"/>
      <c r="F38" s="399"/>
      <c r="G38" s="399"/>
      <c r="H38" s="399"/>
      <c r="I38" s="399"/>
      <c r="J38" s="399"/>
      <c r="K38" s="399"/>
      <c r="L38" s="399"/>
      <c r="M38" s="399"/>
      <c r="N38" s="399"/>
      <c r="O38" s="399"/>
      <c r="P38" s="399"/>
      <c r="Q38" s="399"/>
      <c r="R38" s="97"/>
      <c r="S38" s="172"/>
      <c r="U38" s="259">
        <v>36</v>
      </c>
    </row>
    <row r="39" spans="1:33" ht="13.8" customHeight="1" x14ac:dyDescent="0.2">
      <c r="A39" s="365"/>
      <c r="B39" s="55"/>
      <c r="C39" s="9"/>
      <c r="D39" s="10"/>
      <c r="E39" s="10"/>
      <c r="F39" s="71"/>
      <c r="G39" s="66"/>
      <c r="H39" s="46"/>
      <c r="I39" s="46"/>
      <c r="J39" s="11"/>
      <c r="K39" s="86"/>
      <c r="L39" s="11"/>
      <c r="M39" s="55"/>
      <c r="N39" s="55"/>
      <c r="O39" s="40"/>
      <c r="P39" s="55"/>
      <c r="Q39" s="90"/>
      <c r="R39" s="55"/>
      <c r="S39" s="366"/>
      <c r="U39" s="259">
        <v>37</v>
      </c>
      <c r="Z39" s="179"/>
      <c r="AA39" s="33"/>
      <c r="AB39" s="33"/>
      <c r="AC39" s="33"/>
      <c r="AD39" s="33"/>
      <c r="AE39" s="33"/>
      <c r="AF39" s="33"/>
      <c r="AG39" s="33"/>
    </row>
    <row r="40" spans="1:33" ht="13.8" customHeight="1" thickBot="1" x14ac:dyDescent="0.25">
      <c r="A40" s="38"/>
      <c r="B40" s="56"/>
      <c r="C40" s="80"/>
      <c r="D40" s="400" t="str">
        <f>'T1'!$I$11</f>
        <v>1,45 Lg. x 2,90 Alt.</v>
      </c>
      <c r="E40" s="401"/>
      <c r="F40" s="402"/>
      <c r="G40" s="114" t="s">
        <v>106</v>
      </c>
      <c r="H40" s="2" t="str">
        <f>'T1'!$I$16</f>
        <v>Só Colocação</v>
      </c>
      <c r="I40" s="18"/>
      <c r="J40" s="21"/>
      <c r="K40" s="87"/>
      <c r="L40" s="213" t="s">
        <v>26</v>
      </c>
      <c r="M40" s="239"/>
      <c r="N40" s="3" t="str">
        <f>'T1'!$C$27</f>
        <v>unid.</v>
      </c>
      <c r="O40" s="426">
        <v>220.22</v>
      </c>
      <c r="P40" s="426"/>
      <c r="Q40" s="89">
        <f>SUM(O40*M40)</f>
        <v>0</v>
      </c>
      <c r="R40" s="18"/>
      <c r="S40" s="172"/>
      <c r="U40" s="259">
        <v>38</v>
      </c>
    </row>
    <row r="41" spans="1:33" ht="13.8" customHeight="1" x14ac:dyDescent="0.2">
      <c r="A41" s="38"/>
      <c r="B41" s="56"/>
      <c r="C41" s="160"/>
      <c r="D41" s="403"/>
      <c r="E41" s="404"/>
      <c r="F41" s="405"/>
      <c r="G41" s="113"/>
      <c r="H41" s="18"/>
      <c r="I41" s="20"/>
      <c r="J41" s="3"/>
      <c r="K41" s="87"/>
      <c r="L41" s="214"/>
      <c r="M41" s="161"/>
      <c r="N41" s="12"/>
      <c r="O41" s="204"/>
      <c r="P41" s="205"/>
      <c r="Q41" s="151"/>
      <c r="R41" s="18"/>
      <c r="S41" s="172"/>
      <c r="U41" s="259">
        <v>39</v>
      </c>
      <c r="Z41" s="176"/>
      <c r="AA41" s="117"/>
      <c r="AB41" s="117"/>
      <c r="AC41" s="117"/>
      <c r="AD41" s="117"/>
      <c r="AE41" s="117"/>
      <c r="AF41" s="117"/>
      <c r="AG41" s="117"/>
    </row>
    <row r="42" spans="1:33" ht="13.8" customHeight="1" thickBot="1" x14ac:dyDescent="0.25">
      <c r="A42" s="38"/>
      <c r="B42" s="56"/>
      <c r="C42" s="162"/>
      <c r="D42" s="406"/>
      <c r="E42" s="407"/>
      <c r="F42" s="408"/>
      <c r="G42" s="114" t="s">
        <v>107</v>
      </c>
      <c r="H42" s="2" t="str">
        <f>'T1'!$G$1</f>
        <v>Produção e Colocação</v>
      </c>
      <c r="I42" s="75"/>
      <c r="J42" s="346"/>
      <c r="K42" s="87"/>
      <c r="L42" s="215" t="s">
        <v>30</v>
      </c>
      <c r="M42" s="239"/>
      <c r="N42" s="3" t="str">
        <f>'T1'!$C$27</f>
        <v>unid.</v>
      </c>
      <c r="O42" s="432">
        <v>337.96</v>
      </c>
      <c r="P42" s="432"/>
      <c r="Q42" s="89">
        <f>SUM(O42*M42)</f>
        <v>0</v>
      </c>
      <c r="R42" s="18"/>
      <c r="S42" s="172"/>
      <c r="U42" s="259">
        <v>40</v>
      </c>
    </row>
    <row r="43" spans="1:33" ht="13.8" customHeight="1" x14ac:dyDescent="0.2">
      <c r="A43" s="38"/>
      <c r="B43" s="56"/>
      <c r="C43" s="51"/>
      <c r="D43" s="51"/>
      <c r="E43" s="163"/>
      <c r="F43" s="52"/>
      <c r="G43" s="33"/>
      <c r="H43" s="67"/>
      <c r="I43" s="52"/>
      <c r="J43" s="52"/>
      <c r="K43" s="87"/>
      <c r="L43" s="219"/>
      <c r="M43" s="52"/>
      <c r="N43" s="67"/>
      <c r="O43" s="209"/>
      <c r="P43" s="205"/>
      <c r="Q43" s="94"/>
      <c r="R43" s="18"/>
      <c r="S43" s="172"/>
      <c r="U43" s="259">
        <v>41</v>
      </c>
    </row>
    <row r="44" spans="1:33" ht="13.8" customHeight="1" thickBot="1" x14ac:dyDescent="0.25">
      <c r="A44" s="38"/>
      <c r="B44" s="56"/>
      <c r="C44" s="80"/>
      <c r="D44" s="409" t="str">
        <f>'T1'!$I$6</f>
        <v>2,90 Lg. x 2,90 Alt.</v>
      </c>
      <c r="E44" s="410"/>
      <c r="F44" s="411"/>
      <c r="G44" s="114" t="s">
        <v>106</v>
      </c>
      <c r="H44" s="2" t="str">
        <f>'T1'!$I$16</f>
        <v>Só Colocação</v>
      </c>
      <c r="I44" s="164"/>
      <c r="J44" s="5"/>
      <c r="K44" s="87"/>
      <c r="L44" s="213" t="s">
        <v>37</v>
      </c>
      <c r="M44" s="239"/>
      <c r="N44" s="3" t="str">
        <f>'T1'!$C$27</f>
        <v>unid.</v>
      </c>
      <c r="O44" s="426">
        <v>220.22</v>
      </c>
      <c r="P44" s="426"/>
      <c r="Q44" s="89">
        <f>SUM(O44*M44)</f>
        <v>0</v>
      </c>
      <c r="R44" s="18"/>
      <c r="S44" s="172"/>
      <c r="U44" s="259">
        <v>42</v>
      </c>
    </row>
    <row r="45" spans="1:33" ht="13.8" customHeight="1" x14ac:dyDescent="0.2">
      <c r="A45" s="38"/>
      <c r="B45" s="56"/>
      <c r="C45" s="6"/>
      <c r="D45" s="412"/>
      <c r="E45" s="413"/>
      <c r="F45" s="414"/>
      <c r="G45" s="113"/>
      <c r="H45" s="18"/>
      <c r="I45" s="18"/>
      <c r="J45" s="5"/>
      <c r="K45" s="87"/>
      <c r="L45" s="214"/>
      <c r="M45" s="8"/>
      <c r="N45" s="165"/>
      <c r="O45" s="204"/>
      <c r="P45" s="205"/>
      <c r="Q45" s="151"/>
      <c r="R45" s="18"/>
      <c r="S45" s="172"/>
      <c r="U45" s="259">
        <v>43</v>
      </c>
      <c r="Z45" s="179"/>
      <c r="AA45" s="33"/>
      <c r="AB45" s="33"/>
      <c r="AC45" s="33"/>
      <c r="AD45" s="33"/>
      <c r="AE45" s="33"/>
      <c r="AF45" s="33"/>
      <c r="AG45" s="33"/>
    </row>
    <row r="46" spans="1:33" ht="13.8" customHeight="1" thickBot="1" x14ac:dyDescent="0.25">
      <c r="A46" s="38"/>
      <c r="B46" s="56"/>
      <c r="C46" s="2"/>
      <c r="D46" s="415"/>
      <c r="E46" s="416"/>
      <c r="F46" s="417"/>
      <c r="G46" s="114" t="s">
        <v>107</v>
      </c>
      <c r="H46" s="2" t="str">
        <f>'T1'!$G$1</f>
        <v>Produção e Colocação</v>
      </c>
      <c r="I46" s="158"/>
      <c r="J46" s="5"/>
      <c r="K46" s="87"/>
      <c r="L46" s="215" t="s">
        <v>38</v>
      </c>
      <c r="M46" s="239"/>
      <c r="N46" s="3" t="str">
        <f>'T1'!$C$27</f>
        <v>unid.</v>
      </c>
      <c r="O46" s="398">
        <v>455.7</v>
      </c>
      <c r="P46" s="398"/>
      <c r="Q46" s="89">
        <f>SUM(O46*M46)</f>
        <v>0</v>
      </c>
      <c r="R46" s="18"/>
      <c r="S46" s="172"/>
      <c r="U46" s="259">
        <v>44</v>
      </c>
    </row>
    <row r="47" spans="1:33" ht="13.8" customHeight="1" x14ac:dyDescent="0.2">
      <c r="A47" s="38"/>
      <c r="B47" s="56"/>
      <c r="C47" s="14"/>
      <c r="D47" s="2"/>
      <c r="E47" s="18"/>
      <c r="F47" s="75"/>
      <c r="G47" s="346"/>
      <c r="H47" s="158"/>
      <c r="I47" s="158"/>
      <c r="J47" s="158"/>
      <c r="K47" s="87"/>
      <c r="L47" s="166"/>
      <c r="M47" s="158"/>
      <c r="N47" s="158"/>
      <c r="O47" s="158"/>
      <c r="P47" s="18"/>
      <c r="Q47" s="167"/>
      <c r="R47" s="18"/>
      <c r="S47" s="172"/>
      <c r="U47" s="259">
        <v>45</v>
      </c>
      <c r="Z47" s="176"/>
      <c r="AA47" s="117"/>
      <c r="AB47" s="117"/>
      <c r="AC47" s="117"/>
      <c r="AD47" s="117"/>
      <c r="AE47" s="117"/>
      <c r="AF47" s="117"/>
      <c r="AG47" s="117"/>
    </row>
    <row r="48" spans="1:33" ht="13.8" customHeight="1" x14ac:dyDescent="0.2">
      <c r="A48" s="38"/>
      <c r="B48" s="96"/>
      <c r="C48" s="399" t="str">
        <f>'T1'!$G$16</f>
        <v>PENDÃO DUPLA FACE</v>
      </c>
      <c r="D48" s="399"/>
      <c r="E48" s="399"/>
      <c r="F48" s="399"/>
      <c r="G48" s="399"/>
      <c r="H48" s="399"/>
      <c r="I48" s="399"/>
      <c r="J48" s="399"/>
      <c r="K48" s="399"/>
      <c r="L48" s="399"/>
      <c r="M48" s="399"/>
      <c r="N48" s="399"/>
      <c r="O48" s="399"/>
      <c r="P48" s="399"/>
      <c r="Q48" s="399"/>
      <c r="R48" s="97"/>
      <c r="S48" s="172"/>
      <c r="U48" s="259">
        <v>46</v>
      </c>
    </row>
    <row r="49" spans="1:33" ht="13.8" customHeight="1" x14ac:dyDescent="0.2">
      <c r="A49" s="38"/>
      <c r="B49" s="56"/>
      <c r="C49" s="6"/>
      <c r="D49" s="39"/>
      <c r="E49" s="18"/>
      <c r="F49" s="74"/>
      <c r="G49" s="40"/>
      <c r="H49" s="50"/>
      <c r="I49" s="50"/>
      <c r="J49" s="12"/>
      <c r="K49" s="87"/>
      <c r="L49" s="87"/>
      <c r="M49" s="18"/>
      <c r="N49" s="18"/>
      <c r="O49" s="18"/>
      <c r="P49" s="18"/>
      <c r="Q49" s="94"/>
      <c r="R49" s="18"/>
      <c r="S49" s="172"/>
      <c r="U49" s="259">
        <v>47</v>
      </c>
    </row>
    <row r="50" spans="1:33" ht="13.8" customHeight="1" thickBot="1" x14ac:dyDescent="0.25">
      <c r="A50" s="38"/>
      <c r="B50" s="56"/>
      <c r="C50" s="80"/>
      <c r="D50" s="400" t="str">
        <f>'T1'!$I$11</f>
        <v>1,45 Lg. x 2,90 Alt.</v>
      </c>
      <c r="E50" s="401"/>
      <c r="F50" s="402"/>
      <c r="G50" s="114" t="s">
        <v>106</v>
      </c>
      <c r="H50" s="2" t="str">
        <f>'T1'!$I$16</f>
        <v>Só Colocação</v>
      </c>
      <c r="I50" s="18"/>
      <c r="J50" s="18"/>
      <c r="K50" s="87"/>
      <c r="L50" s="220" t="s">
        <v>34</v>
      </c>
      <c r="M50" s="239"/>
      <c r="N50" s="3" t="str">
        <f>'T1'!$C$27</f>
        <v>unid.</v>
      </c>
      <c r="O50" s="398">
        <v>220.22</v>
      </c>
      <c r="P50" s="398"/>
      <c r="Q50" s="89">
        <f>SUM(O50*M50)</f>
        <v>0</v>
      </c>
      <c r="R50" s="18"/>
      <c r="S50" s="172"/>
      <c r="U50" s="259">
        <v>48</v>
      </c>
    </row>
    <row r="51" spans="1:33" ht="13.8" customHeight="1" x14ac:dyDescent="0.2">
      <c r="A51" s="38"/>
      <c r="B51" s="56"/>
      <c r="C51" s="160"/>
      <c r="D51" s="403"/>
      <c r="E51" s="404"/>
      <c r="F51" s="405"/>
      <c r="G51" s="113"/>
      <c r="H51" s="3"/>
      <c r="I51" s="18"/>
      <c r="J51" s="18"/>
      <c r="K51" s="87"/>
      <c r="L51" s="221"/>
      <c r="M51" s="35"/>
      <c r="N51" s="17"/>
      <c r="O51" s="204"/>
      <c r="P51" s="205"/>
      <c r="Q51" s="151"/>
      <c r="R51" s="18"/>
      <c r="S51" s="172"/>
      <c r="U51" s="259">
        <v>49</v>
      </c>
      <c r="Z51" s="179"/>
      <c r="AA51" s="33"/>
      <c r="AB51" s="33"/>
      <c r="AC51" s="33"/>
      <c r="AD51" s="33"/>
      <c r="AE51" s="33"/>
      <c r="AF51" s="33"/>
      <c r="AG51" s="33"/>
    </row>
    <row r="52" spans="1:33" ht="13.8" customHeight="1" thickBot="1" x14ac:dyDescent="0.25">
      <c r="A52" s="371"/>
      <c r="B52" s="18"/>
      <c r="C52" s="2"/>
      <c r="D52" s="406"/>
      <c r="E52" s="407"/>
      <c r="F52" s="408"/>
      <c r="G52" s="114" t="s">
        <v>107</v>
      </c>
      <c r="H52" s="2" t="str">
        <f>'T1'!$G$1</f>
        <v>Produção e Colocação</v>
      </c>
      <c r="I52" s="18"/>
      <c r="J52" s="18"/>
      <c r="K52" s="87"/>
      <c r="L52" s="222" t="s">
        <v>36</v>
      </c>
      <c r="M52" s="239"/>
      <c r="N52" s="3" t="str">
        <f>'T1'!$C$27</f>
        <v>unid.</v>
      </c>
      <c r="O52" s="398">
        <v>455.7</v>
      </c>
      <c r="P52" s="398"/>
      <c r="Q52" s="89">
        <f>SUM(O52*M52)</f>
        <v>0</v>
      </c>
      <c r="R52" s="18"/>
      <c r="S52" s="172"/>
      <c r="U52" s="278">
        <v>50</v>
      </c>
    </row>
    <row r="53" spans="1:33" ht="13.8" customHeight="1" x14ac:dyDescent="0.2">
      <c r="A53" s="38"/>
      <c r="B53" s="56"/>
      <c r="C53" s="51"/>
      <c r="D53" s="51"/>
      <c r="E53" s="18"/>
      <c r="F53" s="52"/>
      <c r="G53" s="33"/>
      <c r="H53" s="67"/>
      <c r="I53" s="52"/>
      <c r="J53" s="52"/>
      <c r="K53" s="87"/>
      <c r="L53" s="219"/>
      <c r="M53" s="52"/>
      <c r="N53" s="67"/>
      <c r="O53" s="209"/>
      <c r="P53" s="205"/>
      <c r="Q53" s="52"/>
      <c r="R53" s="18"/>
      <c r="S53" s="172"/>
      <c r="U53" s="264"/>
      <c r="Z53" s="176"/>
      <c r="AA53" s="117"/>
      <c r="AB53" s="117"/>
      <c r="AC53" s="117"/>
      <c r="AD53" s="117"/>
      <c r="AE53" s="117"/>
      <c r="AF53" s="117"/>
      <c r="AG53" s="117"/>
    </row>
    <row r="54" spans="1:33" s="33" customFormat="1" ht="13.8" customHeight="1" thickBot="1" x14ac:dyDescent="0.25">
      <c r="A54" s="38"/>
      <c r="B54" s="56"/>
      <c r="C54" s="80"/>
      <c r="D54" s="409" t="str">
        <f>'T1'!$I$6</f>
        <v>2,90 Lg. x 2,90 Alt.</v>
      </c>
      <c r="E54" s="410"/>
      <c r="F54" s="411"/>
      <c r="G54" s="114" t="s">
        <v>106</v>
      </c>
      <c r="H54" s="2" t="str">
        <f>'T1'!$I$16</f>
        <v>Só Colocação</v>
      </c>
      <c r="I54" s="18"/>
      <c r="J54" s="18"/>
      <c r="K54" s="87"/>
      <c r="L54" s="220" t="s">
        <v>39</v>
      </c>
      <c r="M54" s="239"/>
      <c r="N54" s="3" t="str">
        <f>'T1'!$C$27</f>
        <v>unid.</v>
      </c>
      <c r="O54" s="398">
        <v>220.22</v>
      </c>
      <c r="P54" s="398"/>
      <c r="Q54" s="89">
        <f>SUM(O54*M54)</f>
        <v>0</v>
      </c>
      <c r="R54" s="18"/>
      <c r="S54" s="172"/>
      <c r="T54" s="258"/>
      <c r="U54" s="264"/>
      <c r="V54" s="258"/>
      <c r="W54" s="258"/>
      <c r="X54" s="258"/>
      <c r="Y54" s="258"/>
      <c r="Z54" s="122"/>
      <c r="AA54" s="115"/>
      <c r="AB54" s="115"/>
      <c r="AC54" s="115"/>
      <c r="AD54" s="115"/>
      <c r="AE54" s="115"/>
      <c r="AF54" s="115"/>
      <c r="AG54" s="115"/>
    </row>
    <row r="55" spans="1:33" s="33" customFormat="1" ht="13.8" customHeight="1" x14ac:dyDescent="0.2">
      <c r="A55" s="38"/>
      <c r="B55" s="56"/>
      <c r="C55" s="6"/>
      <c r="D55" s="412"/>
      <c r="E55" s="413"/>
      <c r="F55" s="414"/>
      <c r="G55" s="113"/>
      <c r="H55" s="3"/>
      <c r="I55" s="18"/>
      <c r="J55" s="18"/>
      <c r="K55" s="87"/>
      <c r="L55" s="223"/>
      <c r="M55" s="18"/>
      <c r="N55" s="152"/>
      <c r="O55" s="204"/>
      <c r="P55" s="205"/>
      <c r="Q55" s="151"/>
      <c r="R55" s="18"/>
      <c r="S55" s="172"/>
      <c r="T55" s="258"/>
      <c r="U55" s="264"/>
      <c r="V55" s="258"/>
      <c r="W55" s="258"/>
      <c r="X55" s="258"/>
      <c r="Y55" s="258"/>
      <c r="Z55" s="122"/>
      <c r="AA55" s="115"/>
      <c r="AB55" s="115"/>
      <c r="AC55" s="115"/>
      <c r="AD55" s="115"/>
      <c r="AE55" s="115"/>
      <c r="AF55" s="115"/>
      <c r="AG55" s="115"/>
    </row>
    <row r="56" spans="1:33" s="33" customFormat="1" ht="13.8" customHeight="1" thickBot="1" x14ac:dyDescent="0.25">
      <c r="A56" s="371"/>
      <c r="B56" s="18"/>
      <c r="C56" s="2"/>
      <c r="D56" s="415"/>
      <c r="E56" s="416"/>
      <c r="F56" s="417"/>
      <c r="G56" s="114" t="s">
        <v>107</v>
      </c>
      <c r="H56" s="2" t="str">
        <f>'T1'!$G$1</f>
        <v>Produção e Colocação</v>
      </c>
      <c r="I56" s="18"/>
      <c r="J56" s="18"/>
      <c r="K56" s="87"/>
      <c r="L56" s="222" t="s">
        <v>40</v>
      </c>
      <c r="M56" s="239"/>
      <c r="N56" s="3" t="str">
        <f>'T1'!$C$27</f>
        <v>unid.</v>
      </c>
      <c r="O56" s="398">
        <v>691.18</v>
      </c>
      <c r="P56" s="398"/>
      <c r="Q56" s="89">
        <f>SUM(O56*M56)</f>
        <v>0</v>
      </c>
      <c r="R56" s="18"/>
      <c r="S56" s="172"/>
      <c r="T56" s="258"/>
      <c r="U56" s="264"/>
      <c r="V56" s="258"/>
      <c r="W56" s="258"/>
      <c r="X56" s="258"/>
      <c r="Y56" s="258"/>
      <c r="Z56" s="122"/>
      <c r="AA56" s="115"/>
      <c r="AB56" s="115"/>
      <c r="AC56" s="115"/>
      <c r="AD56" s="115"/>
      <c r="AE56" s="115"/>
      <c r="AF56" s="115"/>
      <c r="AG56" s="115"/>
    </row>
    <row r="57" spans="1:33" s="33" customFormat="1" ht="13.8" customHeight="1" x14ac:dyDescent="0.2">
      <c r="A57" s="38"/>
      <c r="B57" s="56"/>
      <c r="C57" s="6"/>
      <c r="D57" s="16"/>
      <c r="E57" s="18"/>
      <c r="F57" s="76"/>
      <c r="G57" s="68"/>
      <c r="H57" s="18"/>
      <c r="I57" s="18"/>
      <c r="J57" s="17"/>
      <c r="K57" s="87"/>
      <c r="L57" s="87"/>
      <c r="M57" s="18"/>
      <c r="N57" s="19"/>
      <c r="O57" s="20"/>
      <c r="P57" s="18"/>
      <c r="Q57" s="20"/>
      <c r="R57" s="18"/>
      <c r="S57" s="172"/>
      <c r="T57" s="258"/>
      <c r="U57" s="264"/>
      <c r="V57" s="258"/>
      <c r="W57" s="258"/>
      <c r="X57" s="258"/>
      <c r="Y57" s="258"/>
      <c r="Z57" s="179"/>
    </row>
    <row r="58" spans="1:33" ht="13.8" customHeight="1" thickBot="1" x14ac:dyDescent="0.25">
      <c r="A58" s="372"/>
      <c r="B58" s="329"/>
      <c r="C58" s="330"/>
      <c r="D58" s="331"/>
      <c r="E58" s="313"/>
      <c r="F58" s="332"/>
      <c r="G58" s="333"/>
      <c r="H58" s="334"/>
      <c r="I58" s="334"/>
      <c r="J58" s="334"/>
      <c r="K58" s="335"/>
      <c r="L58" s="336"/>
      <c r="M58" s="334"/>
      <c r="N58" s="334"/>
      <c r="O58" s="334"/>
      <c r="P58" s="313"/>
      <c r="Q58" s="337"/>
      <c r="R58" s="313"/>
      <c r="S58" s="373"/>
      <c r="U58" s="264"/>
    </row>
    <row r="59" spans="1:33" s="33" customFormat="1" ht="13.8" customHeight="1" x14ac:dyDescent="0.2">
      <c r="A59" s="374"/>
      <c r="B59" s="321"/>
      <c r="C59" s="322"/>
      <c r="D59" s="323"/>
      <c r="E59" s="317"/>
      <c r="F59" s="344"/>
      <c r="G59" s="324"/>
      <c r="H59" s="325"/>
      <c r="I59" s="325"/>
      <c r="J59" s="325"/>
      <c r="K59" s="326"/>
      <c r="L59" s="327"/>
      <c r="M59" s="325"/>
      <c r="N59" s="325"/>
      <c r="O59" s="325"/>
      <c r="P59" s="317"/>
      <c r="Q59" s="328" t="s">
        <v>217</v>
      </c>
      <c r="R59" s="317"/>
      <c r="S59" s="375"/>
      <c r="T59" s="258"/>
      <c r="U59" s="264"/>
      <c r="V59" s="258"/>
      <c r="W59" s="258"/>
      <c r="X59" s="258"/>
      <c r="Y59" s="258"/>
      <c r="Z59" s="179"/>
    </row>
    <row r="60" spans="1:33" s="33" customFormat="1" ht="13.8" customHeight="1" x14ac:dyDescent="0.2">
      <c r="A60" s="38"/>
      <c r="B60" s="56"/>
      <c r="C60" s="36" t="str">
        <f>'T1'!$K$16</f>
        <v>Nome da Empresa Expositora:</v>
      </c>
      <c r="D60" s="55"/>
      <c r="E60" s="55"/>
      <c r="F60" s="55"/>
      <c r="G60" s="471">
        <f>$G$11</f>
        <v>0</v>
      </c>
      <c r="H60" s="471"/>
      <c r="I60" s="471"/>
      <c r="J60" s="471"/>
      <c r="K60" s="471"/>
      <c r="L60" s="471"/>
      <c r="M60" s="471"/>
      <c r="N60" s="471"/>
      <c r="O60" s="471"/>
      <c r="P60" s="471"/>
      <c r="Q60" s="471"/>
      <c r="R60" s="18"/>
      <c r="S60" s="172"/>
      <c r="T60" s="258"/>
      <c r="U60" s="264"/>
      <c r="V60" s="258"/>
      <c r="W60" s="258"/>
      <c r="X60" s="258"/>
      <c r="Y60" s="258"/>
      <c r="Z60" s="179"/>
    </row>
    <row r="61" spans="1:33" s="33" customFormat="1" ht="13.8" customHeight="1" thickBot="1" x14ac:dyDescent="0.25">
      <c r="A61" s="372"/>
      <c r="B61" s="329"/>
      <c r="C61" s="330"/>
      <c r="D61" s="331"/>
      <c r="E61" s="313"/>
      <c r="F61" s="332"/>
      <c r="G61" s="333"/>
      <c r="H61" s="334"/>
      <c r="I61" s="334"/>
      <c r="J61" s="334"/>
      <c r="K61" s="335"/>
      <c r="L61" s="336"/>
      <c r="M61" s="334"/>
      <c r="N61" s="334"/>
      <c r="O61" s="334"/>
      <c r="P61" s="313"/>
      <c r="Q61" s="337"/>
      <c r="R61" s="313"/>
      <c r="S61" s="373"/>
      <c r="T61" s="279"/>
      <c r="U61" s="264"/>
      <c r="V61" s="271"/>
      <c r="W61" s="271"/>
      <c r="X61" s="271"/>
      <c r="Y61" s="271"/>
      <c r="Z61" s="179"/>
    </row>
    <row r="62" spans="1:33" s="92" customFormat="1" ht="13.8" customHeight="1" x14ac:dyDescent="0.2">
      <c r="A62" s="38"/>
      <c r="B62" s="56"/>
      <c r="C62" s="14"/>
      <c r="D62" s="2"/>
      <c r="E62" s="18"/>
      <c r="F62" s="75"/>
      <c r="G62" s="346"/>
      <c r="H62" s="158"/>
      <c r="I62" s="158"/>
      <c r="J62" s="158"/>
      <c r="K62" s="87"/>
      <c r="L62" s="166"/>
      <c r="M62" s="158"/>
      <c r="N62" s="158"/>
      <c r="O62" s="158"/>
      <c r="P62" s="18"/>
      <c r="Q62" s="167"/>
      <c r="R62" s="18"/>
      <c r="S62" s="172"/>
      <c r="T62" s="268"/>
      <c r="U62" s="280"/>
      <c r="V62" s="268"/>
      <c r="W62" s="268"/>
      <c r="X62" s="268"/>
      <c r="Y62" s="268"/>
      <c r="Z62" s="178"/>
    </row>
    <row r="63" spans="1:33" s="120" customFormat="1" ht="13.8" customHeight="1" x14ac:dyDescent="0.2">
      <c r="A63" s="38"/>
      <c r="B63" s="56"/>
      <c r="C63" s="6"/>
      <c r="D63" s="16"/>
      <c r="E63" s="18"/>
      <c r="F63" s="76"/>
      <c r="G63" s="68"/>
      <c r="H63" s="18"/>
      <c r="I63" s="18"/>
      <c r="J63" s="17"/>
      <c r="K63" s="87"/>
      <c r="L63" s="87"/>
      <c r="M63" s="40" t="str">
        <f>'T1'!$E$21</f>
        <v>Quant.</v>
      </c>
      <c r="N63" s="33"/>
      <c r="O63" s="429" t="s">
        <v>6</v>
      </c>
      <c r="P63" s="429"/>
      <c r="Q63" s="13" t="str">
        <f>'T1'!$E$16</f>
        <v>Valor</v>
      </c>
      <c r="R63" s="18"/>
      <c r="S63" s="172"/>
      <c r="T63" s="281"/>
      <c r="U63" s="280"/>
      <c r="V63" s="281"/>
      <c r="W63" s="281"/>
      <c r="X63" s="281"/>
      <c r="Y63" s="281"/>
      <c r="Z63" s="180"/>
    </row>
    <row r="64" spans="1:33" s="120" customFormat="1" ht="13.8" customHeight="1" x14ac:dyDescent="0.2">
      <c r="A64" s="45"/>
      <c r="B64" s="96"/>
      <c r="C64" s="399" t="str">
        <f>'T1'!$G$6</f>
        <v>PENDÃO TRIANGULAR</v>
      </c>
      <c r="D64" s="399"/>
      <c r="E64" s="399"/>
      <c r="F64" s="399"/>
      <c r="G64" s="399"/>
      <c r="H64" s="399"/>
      <c r="I64" s="399"/>
      <c r="J64" s="399"/>
      <c r="K64" s="399"/>
      <c r="L64" s="399"/>
      <c r="M64" s="399"/>
      <c r="N64" s="399"/>
      <c r="O64" s="399"/>
      <c r="P64" s="399"/>
      <c r="Q64" s="399"/>
      <c r="R64" s="97"/>
      <c r="S64" s="177"/>
      <c r="T64" s="281"/>
      <c r="U64" s="280"/>
      <c r="V64" s="281"/>
      <c r="W64" s="281"/>
      <c r="X64" s="281"/>
      <c r="Y64" s="281"/>
      <c r="Z64" s="180"/>
    </row>
    <row r="65" spans="1:26" s="120" customFormat="1" ht="13.8" customHeight="1" x14ac:dyDescent="0.2">
      <c r="A65" s="45"/>
      <c r="B65" s="58"/>
      <c r="C65" s="6"/>
      <c r="D65" s="14"/>
      <c r="E65" s="33"/>
      <c r="F65" s="20"/>
      <c r="G65" s="3"/>
      <c r="H65" s="12"/>
      <c r="I65" s="12"/>
      <c r="J65" s="33"/>
      <c r="K65" s="33"/>
      <c r="L65" s="150"/>
      <c r="M65" s="33"/>
      <c r="N65" s="12"/>
      <c r="O65" s="5"/>
      <c r="P65" s="33"/>
      <c r="Q65" s="151"/>
      <c r="R65" s="33"/>
      <c r="S65" s="177"/>
      <c r="T65" s="281"/>
      <c r="U65" s="280"/>
      <c r="V65" s="281"/>
      <c r="W65" s="281"/>
      <c r="X65" s="281"/>
      <c r="Y65" s="281"/>
      <c r="Z65" s="180"/>
    </row>
    <row r="66" spans="1:26" s="120" customFormat="1" ht="13.8" customHeight="1" thickBot="1" x14ac:dyDescent="0.25">
      <c r="A66" s="45"/>
      <c r="B66" s="58"/>
      <c r="C66" s="80"/>
      <c r="D66" s="400" t="str">
        <f>'T1'!$I$11</f>
        <v>1,45 Lg. x 2,90 Alt.</v>
      </c>
      <c r="E66" s="401"/>
      <c r="F66" s="402"/>
      <c r="G66" s="114" t="s">
        <v>106</v>
      </c>
      <c r="H66" s="2" t="str">
        <f>'T1'!$I$16</f>
        <v>Só Colocação</v>
      </c>
      <c r="I66" s="33"/>
      <c r="J66" s="33"/>
      <c r="K66" s="33"/>
      <c r="L66" s="220" t="s">
        <v>41</v>
      </c>
      <c r="M66" s="239"/>
      <c r="N66" s="3" t="str">
        <f>'T1'!$C$27</f>
        <v>unid.</v>
      </c>
      <c r="O66" s="398">
        <v>330.33</v>
      </c>
      <c r="P66" s="398"/>
      <c r="Q66" s="89">
        <f>SUM(O66*M66)</f>
        <v>0</v>
      </c>
      <c r="R66" s="33"/>
      <c r="S66" s="177"/>
      <c r="T66" s="281"/>
      <c r="U66" s="280"/>
      <c r="V66" s="281"/>
      <c r="W66" s="281"/>
      <c r="X66" s="281"/>
      <c r="Y66" s="281"/>
      <c r="Z66" s="180"/>
    </row>
    <row r="67" spans="1:26" s="120" customFormat="1" ht="13.8" customHeight="1" x14ac:dyDescent="0.2">
      <c r="A67" s="45"/>
      <c r="B67" s="58"/>
      <c r="C67" s="2"/>
      <c r="D67" s="403"/>
      <c r="E67" s="404"/>
      <c r="F67" s="405"/>
      <c r="G67" s="113"/>
      <c r="H67" s="33"/>
      <c r="I67" s="47"/>
      <c r="J67" s="2"/>
      <c r="K67" s="33"/>
      <c r="L67" s="213"/>
      <c r="M67" s="2"/>
      <c r="N67" s="346"/>
      <c r="O67" s="210"/>
      <c r="P67" s="203"/>
      <c r="Q67" s="151"/>
      <c r="R67" s="33"/>
      <c r="S67" s="177"/>
      <c r="T67" s="281"/>
      <c r="U67" s="280"/>
      <c r="V67" s="281"/>
      <c r="W67" s="281"/>
      <c r="X67" s="281"/>
      <c r="Y67" s="281"/>
      <c r="Z67" s="180"/>
    </row>
    <row r="68" spans="1:26" s="120" customFormat="1" ht="13.8" customHeight="1" thickBot="1" x14ac:dyDescent="0.25">
      <c r="A68" s="38"/>
      <c r="B68" s="56"/>
      <c r="C68" s="39"/>
      <c r="D68" s="406"/>
      <c r="E68" s="407"/>
      <c r="F68" s="408"/>
      <c r="G68" s="114" t="s">
        <v>107</v>
      </c>
      <c r="H68" s="15" t="str">
        <f>'T1'!$G$1</f>
        <v>Produção e Colocação</v>
      </c>
      <c r="I68" s="35"/>
      <c r="J68" s="35"/>
      <c r="K68" s="87"/>
      <c r="L68" s="222" t="s">
        <v>42</v>
      </c>
      <c r="M68" s="239"/>
      <c r="N68" s="3" t="str">
        <f>'T1'!$C$27</f>
        <v>unid.</v>
      </c>
      <c r="O68" s="398">
        <v>683.55</v>
      </c>
      <c r="P68" s="398"/>
      <c r="Q68" s="89">
        <f>SUM(O68*M68)</f>
        <v>0</v>
      </c>
      <c r="R68" s="18"/>
      <c r="S68" s="172"/>
      <c r="T68" s="281"/>
      <c r="U68" s="280"/>
      <c r="V68" s="281"/>
      <c r="W68" s="281"/>
      <c r="X68" s="281"/>
      <c r="Y68" s="281"/>
      <c r="Z68" s="180"/>
    </row>
    <row r="69" spans="1:26" s="120" customFormat="1" ht="13.8" customHeight="1" x14ac:dyDescent="0.2">
      <c r="A69" s="370"/>
      <c r="B69" s="57"/>
      <c r="C69" s="80"/>
      <c r="D69" s="80"/>
      <c r="E69" s="80"/>
      <c r="F69" s="72"/>
      <c r="G69" s="21"/>
      <c r="H69" s="164"/>
      <c r="I69" s="33"/>
      <c r="J69" s="33"/>
      <c r="K69" s="168"/>
      <c r="L69" s="33"/>
      <c r="M69" s="118"/>
      <c r="N69" s="33"/>
      <c r="O69" s="5"/>
      <c r="P69" s="33"/>
      <c r="Q69" s="169"/>
      <c r="R69" s="33"/>
      <c r="S69" s="177"/>
      <c r="T69" s="281"/>
      <c r="U69" s="280"/>
      <c r="V69" s="281"/>
      <c r="W69" s="281"/>
      <c r="X69" s="281"/>
      <c r="Y69" s="281"/>
      <c r="Z69" s="180"/>
    </row>
    <row r="70" spans="1:26" s="120" customFormat="1" ht="13.8" customHeight="1" x14ac:dyDescent="0.2">
      <c r="A70" s="370"/>
      <c r="B70" s="57"/>
      <c r="C70" s="80"/>
      <c r="D70" s="80"/>
      <c r="E70" s="80"/>
      <c r="F70" s="72"/>
      <c r="G70" s="21"/>
      <c r="H70" s="164"/>
      <c r="I70" s="33"/>
      <c r="J70" s="33"/>
      <c r="K70" s="168"/>
      <c r="L70" s="33"/>
      <c r="M70" s="118"/>
      <c r="N70" s="33"/>
      <c r="O70" s="5"/>
      <c r="P70" s="33"/>
      <c r="Q70" s="169"/>
      <c r="R70" s="33"/>
      <c r="S70" s="177"/>
      <c r="T70" s="281"/>
      <c r="U70" s="280"/>
      <c r="V70" s="281"/>
      <c r="W70" s="281"/>
      <c r="X70" s="281"/>
      <c r="Y70" s="281"/>
      <c r="Z70" s="180"/>
    </row>
    <row r="71" spans="1:26" s="121" customFormat="1" ht="13.8" customHeight="1" x14ac:dyDescent="0.2">
      <c r="A71" s="370"/>
      <c r="B71" s="57"/>
      <c r="C71" s="80"/>
      <c r="D71" s="80"/>
      <c r="E71" s="80"/>
      <c r="F71" s="72"/>
      <c r="G71" s="21"/>
      <c r="H71" s="164"/>
      <c r="I71" s="33"/>
      <c r="J71" s="33"/>
      <c r="K71" s="168"/>
      <c r="L71" s="33"/>
      <c r="M71" s="118"/>
      <c r="N71" s="33"/>
      <c r="O71" s="5"/>
      <c r="P71" s="33"/>
      <c r="Q71" s="169"/>
      <c r="R71" s="33"/>
      <c r="S71" s="177"/>
      <c r="T71" s="281"/>
      <c r="U71" s="280"/>
      <c r="V71" s="281"/>
      <c r="W71" s="281"/>
      <c r="X71" s="281"/>
      <c r="Y71" s="281"/>
      <c r="Z71" s="180"/>
    </row>
    <row r="72" spans="1:26" s="122" customFormat="1" ht="13.8" customHeight="1" x14ac:dyDescent="0.2">
      <c r="A72" s="370"/>
      <c r="B72" s="171"/>
      <c r="C72" s="430" t="str">
        <f>'T2'!$A$18</f>
        <v>OS PENDÕES SÃO LOCALIZADOS DENTRO DO ESPAÇO DO STAND.  ALTURA MÁXIMA AO SOLO 6 METROS</v>
      </c>
      <c r="D72" s="430"/>
      <c r="E72" s="430"/>
      <c r="F72" s="430"/>
      <c r="G72" s="430"/>
      <c r="H72" s="430"/>
      <c r="I72" s="430"/>
      <c r="J72" s="430"/>
      <c r="K72" s="430"/>
      <c r="L72" s="430"/>
      <c r="M72" s="430"/>
      <c r="N72" s="430"/>
      <c r="O72" s="169"/>
      <c r="P72" s="169"/>
      <c r="Q72" s="169"/>
      <c r="R72" s="33"/>
      <c r="S72" s="177"/>
      <c r="T72" s="258"/>
      <c r="U72" s="280"/>
      <c r="V72" s="258"/>
      <c r="W72" s="258"/>
      <c r="X72" s="258"/>
      <c r="Y72" s="258"/>
    </row>
    <row r="73" spans="1:26" s="122" customFormat="1" ht="13.8" customHeight="1" x14ac:dyDescent="0.2">
      <c r="A73" s="99"/>
      <c r="B73" s="1"/>
      <c r="C73" s="187" t="s">
        <v>118</v>
      </c>
      <c r="D73" s="427" t="str">
        <f>'T2'!$A$28</f>
        <v>Para proceder a uma correcta montagem dos equipamentos/serviços, é imprescindível o envio do PLANO TÉCNICO, com indicação da localização pretendida.</v>
      </c>
      <c r="E73" s="427"/>
      <c r="F73" s="427"/>
      <c r="G73" s="427"/>
      <c r="H73" s="427"/>
      <c r="I73" s="427"/>
      <c r="J73" s="427"/>
      <c r="K73" s="427"/>
      <c r="L73" s="427"/>
      <c r="M73" s="427"/>
      <c r="N73" s="427"/>
      <c r="O73" s="427"/>
      <c r="P73" s="427"/>
      <c r="Q73" s="427"/>
      <c r="R73" s="1"/>
      <c r="S73" s="100"/>
      <c r="T73" s="258"/>
      <c r="U73" s="280"/>
      <c r="V73" s="258"/>
      <c r="W73" s="258"/>
      <c r="X73" s="258"/>
      <c r="Y73" s="258"/>
    </row>
    <row r="74" spans="1:26" s="101" customFormat="1" ht="13.8" customHeight="1" x14ac:dyDescent="0.2">
      <c r="A74" s="99"/>
      <c r="B74" s="1"/>
      <c r="C74" s="1"/>
      <c r="D74" s="427"/>
      <c r="E74" s="427"/>
      <c r="F74" s="427"/>
      <c r="G74" s="427"/>
      <c r="H74" s="427"/>
      <c r="I74" s="427"/>
      <c r="J74" s="427"/>
      <c r="K74" s="427"/>
      <c r="L74" s="427"/>
      <c r="M74" s="427"/>
      <c r="N74" s="427"/>
      <c r="O74" s="427"/>
      <c r="P74" s="427"/>
      <c r="Q74" s="427"/>
      <c r="R74" s="1"/>
      <c r="S74" s="100"/>
      <c r="T74" s="282"/>
      <c r="U74" s="280"/>
      <c r="V74" s="283"/>
      <c r="W74" s="283"/>
      <c r="X74" s="283"/>
      <c r="Y74" s="283"/>
    </row>
    <row r="75" spans="1:26" s="101" customFormat="1" ht="13.8" customHeight="1" x14ac:dyDescent="0.2">
      <c r="A75" s="99"/>
      <c r="B75" s="1"/>
      <c r="C75" s="1"/>
      <c r="D75" s="1"/>
      <c r="E75" s="1"/>
      <c r="F75" s="1"/>
      <c r="G75" s="1"/>
      <c r="H75" s="1"/>
      <c r="I75" s="1"/>
      <c r="J75" s="1"/>
      <c r="K75" s="1"/>
      <c r="L75" s="1"/>
      <c r="M75" s="1"/>
      <c r="N75" s="1"/>
      <c r="O75" s="1"/>
      <c r="P75" s="1"/>
      <c r="Q75" s="1"/>
      <c r="R75" s="1"/>
      <c r="S75" s="100"/>
      <c r="T75" s="282"/>
      <c r="U75" s="280"/>
      <c r="V75" s="283"/>
      <c r="W75" s="283"/>
      <c r="X75" s="283"/>
      <c r="Y75" s="283"/>
    </row>
    <row r="76" spans="1:26" s="101" customFormat="1" ht="13.8" customHeight="1" x14ac:dyDescent="0.2">
      <c r="A76" s="99"/>
      <c r="B76" s="1"/>
      <c r="C76" s="1"/>
      <c r="D76" s="1"/>
      <c r="E76" s="1"/>
      <c r="F76" s="1"/>
      <c r="G76" s="1"/>
      <c r="H76" s="1"/>
      <c r="I76" s="1"/>
      <c r="J76" s="1"/>
      <c r="K76" s="1"/>
      <c r="L76" s="1"/>
      <c r="M76" s="1"/>
      <c r="N76" s="1"/>
      <c r="O76" s="1"/>
      <c r="P76" s="1"/>
      <c r="Q76" s="1"/>
      <c r="R76" s="1"/>
      <c r="S76" s="100"/>
      <c r="T76" s="282"/>
      <c r="U76" s="280"/>
      <c r="V76" s="283"/>
      <c r="W76" s="283"/>
      <c r="X76" s="283"/>
      <c r="Y76" s="283"/>
    </row>
    <row r="77" spans="1:26" ht="13.8" customHeight="1" x14ac:dyDescent="0.2">
      <c r="A77" s="99"/>
      <c r="B77" s="1"/>
      <c r="C77" s="428" t="str">
        <f>'T1'!$M$6</f>
        <v>SÓ COLOCAÇÃO</v>
      </c>
      <c r="D77" s="428"/>
      <c r="E77" s="428"/>
      <c r="F77" s="428"/>
      <c r="G77" s="428"/>
      <c r="H77" s="428"/>
      <c r="I77" s="428"/>
      <c r="J77" s="428"/>
      <c r="K77" s="319"/>
      <c r="L77" s="319"/>
      <c r="M77" s="319"/>
      <c r="N77" s="319"/>
      <c r="O77" s="1"/>
      <c r="P77" s="1"/>
      <c r="Q77" s="1"/>
      <c r="R77" s="1"/>
      <c r="S77" s="100"/>
    </row>
    <row r="78" spans="1:26" ht="13.8" customHeight="1" x14ac:dyDescent="0.2">
      <c r="A78" s="45"/>
      <c r="B78" s="1"/>
      <c r="C78" s="193" t="s">
        <v>106</v>
      </c>
      <c r="D78" s="475" t="str">
        <f>'T2'!$A$33</f>
        <v>Os pendões deverão ser entregues com baínhas ou ilhóses e tubos em alumínio ou estruturas adequadas, prontos a suspender. O peso não poderá exceder os 30Kg. 
Deverão ser entregues nas instalações da FIL até ao 1º dia de montagem.</v>
      </c>
      <c r="E78" s="475"/>
      <c r="F78" s="475"/>
      <c r="G78" s="475"/>
      <c r="H78" s="475"/>
      <c r="I78" s="475"/>
      <c r="J78" s="475"/>
      <c r="K78" s="475"/>
      <c r="L78" s="475"/>
      <c r="M78" s="475"/>
      <c r="N78" s="475"/>
      <c r="O78" s="475"/>
      <c r="P78" s="475"/>
      <c r="Q78" s="475"/>
      <c r="R78" s="33"/>
      <c r="S78" s="177"/>
    </row>
    <row r="79" spans="1:26" ht="13.8" customHeight="1" x14ac:dyDescent="0.2">
      <c r="A79" s="45"/>
      <c r="B79" s="1"/>
      <c r="C79" s="193"/>
      <c r="D79" s="476"/>
      <c r="E79" s="476"/>
      <c r="F79" s="476"/>
      <c r="G79" s="476"/>
      <c r="H79" s="476"/>
      <c r="I79" s="476"/>
      <c r="J79" s="476"/>
      <c r="K79" s="476"/>
      <c r="L79" s="476"/>
      <c r="M79" s="476"/>
      <c r="N79" s="476"/>
      <c r="O79" s="476"/>
      <c r="P79" s="476"/>
      <c r="Q79" s="476"/>
      <c r="R79" s="33"/>
      <c r="S79" s="177"/>
    </row>
    <row r="80" spans="1:26" ht="13.8" customHeight="1" x14ac:dyDescent="0.2">
      <c r="A80" s="45"/>
      <c r="B80" s="1"/>
      <c r="C80" s="192"/>
      <c r="D80" s="476"/>
      <c r="E80" s="476"/>
      <c r="F80" s="476"/>
      <c r="G80" s="476"/>
      <c r="H80" s="476"/>
      <c r="I80" s="476"/>
      <c r="J80" s="476"/>
      <c r="K80" s="476"/>
      <c r="L80" s="476"/>
      <c r="M80" s="476"/>
      <c r="N80" s="476"/>
      <c r="O80" s="476"/>
      <c r="P80" s="476"/>
      <c r="Q80" s="476"/>
      <c r="R80" s="33"/>
      <c r="S80" s="177"/>
    </row>
    <row r="81" spans="1:21" ht="13.8" customHeight="1" x14ac:dyDescent="0.2">
      <c r="A81" s="45"/>
      <c r="B81" s="1"/>
      <c r="C81" s="192"/>
      <c r="D81" s="191"/>
      <c r="E81" s="191"/>
      <c r="F81" s="191"/>
      <c r="G81" s="191"/>
      <c r="H81" s="191"/>
      <c r="I81" s="191"/>
      <c r="J81" s="191"/>
      <c r="K81" s="191"/>
      <c r="L81" s="191"/>
      <c r="M81" s="191"/>
      <c r="N81" s="191"/>
      <c r="O81" s="191"/>
      <c r="P81" s="191"/>
      <c r="Q81" s="191"/>
      <c r="R81" s="33"/>
      <c r="S81" s="177"/>
    </row>
    <row r="82" spans="1:21" ht="13.8" customHeight="1" x14ac:dyDescent="0.2">
      <c r="A82" s="45"/>
      <c r="B82" s="1"/>
      <c r="C82" s="428" t="str">
        <f>'T1'!$M$16</f>
        <v>ARTES FINAIS</v>
      </c>
      <c r="D82" s="428"/>
      <c r="E82" s="428"/>
      <c r="F82" s="428"/>
      <c r="G82" s="428"/>
      <c r="H82" s="428"/>
      <c r="I82" s="428"/>
      <c r="J82" s="428"/>
      <c r="K82" s="320"/>
      <c r="L82" s="320"/>
      <c r="M82" s="320"/>
      <c r="N82" s="320"/>
      <c r="O82" s="2"/>
      <c r="P82" s="2"/>
      <c r="Q82" s="2"/>
      <c r="R82" s="33"/>
      <c r="S82" s="177"/>
    </row>
    <row r="83" spans="1:21" ht="13.8" customHeight="1" x14ac:dyDescent="0.2">
      <c r="A83" s="38"/>
      <c r="B83" s="1"/>
      <c r="C83" s="193" t="s">
        <v>107</v>
      </c>
      <c r="D83" s="198" t="str">
        <f>'T2'!$A$38</f>
        <v xml:space="preserve">As imagens devem ser enviadas até   </v>
      </c>
      <c r="E83" s="198"/>
      <c r="F83" s="198"/>
      <c r="G83" s="198"/>
      <c r="H83" s="495">
        <f>'T1'!$C$8</f>
        <v>44862</v>
      </c>
      <c r="I83" s="495"/>
      <c r="J83" s="376" t="str">
        <f>'T1'!$C$22</f>
        <v>para:</v>
      </c>
      <c r="K83" s="494" t="s">
        <v>112</v>
      </c>
      <c r="L83" s="494"/>
      <c r="M83" s="1"/>
      <c r="N83" s="1"/>
      <c r="O83" s="1"/>
      <c r="P83" s="2"/>
      <c r="Q83" s="2"/>
      <c r="R83" s="26"/>
      <c r="S83" s="172"/>
    </row>
    <row r="84" spans="1:21" ht="13.8" customHeight="1" x14ac:dyDescent="0.2">
      <c r="A84" s="38"/>
      <c r="B84" s="192"/>
      <c r="C84" s="1"/>
      <c r="D84" s="493" t="str">
        <f>'T2'!$A$43</f>
        <v>IMAGENS PARA PRODUÇÃO E APLICAÇÃO devem ser enviadas em formato digital, preferencialmente em .PDF, .TIFF ou .JPEG, com uma resolução mínima de 72 dpi’s ao tamanho natural (1:1), com as fontes convertidas em curvas.</v>
      </c>
      <c r="E84" s="493"/>
      <c r="F84" s="493"/>
      <c r="G84" s="493"/>
      <c r="H84" s="493"/>
      <c r="I84" s="493"/>
      <c r="J84" s="493"/>
      <c r="K84" s="493"/>
      <c r="L84" s="493"/>
      <c r="M84" s="493"/>
      <c r="N84" s="493"/>
      <c r="O84" s="493"/>
      <c r="P84" s="493"/>
      <c r="Q84" s="493"/>
      <c r="R84" s="26"/>
      <c r="S84" s="172"/>
    </row>
    <row r="85" spans="1:21" ht="13.8" customHeight="1" x14ac:dyDescent="0.2">
      <c r="A85" s="38"/>
      <c r="B85" s="192"/>
      <c r="C85" s="2"/>
      <c r="D85" s="493"/>
      <c r="E85" s="493"/>
      <c r="F85" s="493"/>
      <c r="G85" s="493"/>
      <c r="H85" s="493"/>
      <c r="I85" s="493"/>
      <c r="J85" s="493"/>
      <c r="K85" s="493"/>
      <c r="L85" s="493"/>
      <c r="M85" s="493"/>
      <c r="N85" s="493"/>
      <c r="O85" s="493"/>
      <c r="P85" s="493"/>
      <c r="Q85" s="493"/>
      <c r="R85" s="26"/>
      <c r="S85" s="172"/>
    </row>
    <row r="86" spans="1:21" ht="13.8" customHeight="1" x14ac:dyDescent="0.2">
      <c r="A86" s="99"/>
      <c r="B86" s="1"/>
      <c r="C86" s="1"/>
      <c r="D86" s="1"/>
      <c r="E86" s="1"/>
      <c r="F86" s="1"/>
      <c r="G86" s="1"/>
      <c r="H86" s="1"/>
      <c r="I86" s="1"/>
      <c r="J86" s="1"/>
      <c r="K86" s="1"/>
      <c r="L86" s="1"/>
      <c r="M86" s="1"/>
      <c r="N86" s="1"/>
      <c r="O86" s="1"/>
      <c r="P86" s="1"/>
      <c r="Q86" s="1"/>
      <c r="R86" s="1"/>
      <c r="S86" s="100"/>
    </row>
    <row r="87" spans="1:21" ht="13.8" customHeight="1" x14ac:dyDescent="0.2">
      <c r="A87" s="45"/>
      <c r="B87" s="58"/>
      <c r="C87" s="347"/>
      <c r="D87" s="347"/>
      <c r="E87" s="347"/>
      <c r="F87" s="347"/>
      <c r="G87" s="347"/>
      <c r="H87" s="347"/>
      <c r="I87" s="347"/>
      <c r="J87" s="347"/>
      <c r="K87" s="347"/>
      <c r="L87" s="347"/>
      <c r="M87" s="347"/>
      <c r="N87" s="347"/>
      <c r="O87" s="347"/>
      <c r="P87" s="347"/>
      <c r="Q87" s="347"/>
      <c r="R87" s="91"/>
      <c r="S87" s="177"/>
      <c r="U87" s="264"/>
    </row>
    <row r="88" spans="1:21" ht="13.8" customHeight="1" thickBot="1" x14ac:dyDescent="0.25">
      <c r="A88" s="45"/>
      <c r="B88" s="58"/>
      <c r="C88" s="347"/>
      <c r="D88" s="347"/>
      <c r="E88" s="347"/>
      <c r="F88" s="347"/>
      <c r="G88" s="347"/>
      <c r="H88" s="347"/>
      <c r="I88" s="347"/>
      <c r="J88" s="347"/>
      <c r="K88" s="347"/>
      <c r="L88" s="347"/>
      <c r="M88" s="347"/>
      <c r="N88" s="347"/>
      <c r="O88" s="347"/>
      <c r="P88" s="347"/>
      <c r="Q88" s="347"/>
      <c r="R88" s="91"/>
      <c r="S88" s="177"/>
      <c r="U88" s="264"/>
    </row>
    <row r="89" spans="1:21" ht="13.8" customHeight="1" x14ac:dyDescent="0.2">
      <c r="A89" s="377"/>
      <c r="B89" s="25"/>
      <c r="C89" s="25"/>
      <c r="D89" s="25"/>
      <c r="E89" s="25"/>
      <c r="F89" s="77"/>
      <c r="G89" s="291"/>
      <c r="H89" s="292"/>
      <c r="I89" s="292"/>
      <c r="J89" s="293"/>
      <c r="K89" s="294"/>
      <c r="L89" s="295"/>
      <c r="M89" s="295"/>
      <c r="N89" s="296"/>
      <c r="O89" s="297" t="s">
        <v>3</v>
      </c>
      <c r="P89" s="292"/>
      <c r="Q89" s="298">
        <f>SUM(Q20:Q26,Q30:Q36,Q40:Q46,Q50:Q56,Q66:Q68)</f>
        <v>0</v>
      </c>
      <c r="R89" s="299"/>
      <c r="S89" s="378"/>
      <c r="U89" s="264"/>
    </row>
    <row r="90" spans="1:21" ht="13.8" customHeight="1" thickBot="1" x14ac:dyDescent="0.25">
      <c r="A90" s="379"/>
      <c r="B90" s="25"/>
      <c r="C90" s="79"/>
      <c r="D90" s="79"/>
      <c r="E90" s="79"/>
      <c r="F90" s="30"/>
      <c r="G90" s="300"/>
      <c r="H90" s="50"/>
      <c r="I90" s="50"/>
      <c r="J90" s="25"/>
      <c r="K90" s="236"/>
      <c r="L90" s="236"/>
      <c r="M90" s="247" t="str">
        <f>'T1'!$O$16</f>
        <v>taxa de IVA (ler Normas)</v>
      </c>
      <c r="N90" s="247"/>
      <c r="O90" s="247"/>
      <c r="P90" s="103">
        <f>$W$1</f>
        <v>0.23</v>
      </c>
      <c r="Q90" s="237">
        <f>SUM(Q89)*P90</f>
        <v>0</v>
      </c>
      <c r="R90" s="301"/>
      <c r="S90" s="378"/>
      <c r="U90" s="264"/>
    </row>
    <row r="91" spans="1:21" ht="13.8" customHeight="1" thickBot="1" x14ac:dyDescent="0.25">
      <c r="A91" s="379"/>
      <c r="B91" s="26"/>
      <c r="C91" s="79"/>
      <c r="D91" s="79"/>
      <c r="E91" s="79"/>
      <c r="F91" s="30"/>
      <c r="G91" s="300"/>
      <c r="H91" s="50"/>
      <c r="I91" s="50"/>
      <c r="J91" s="231"/>
      <c r="K91" s="231"/>
      <c r="L91" s="231"/>
      <c r="M91" s="477" t="str">
        <f>'T1'!$G$21</f>
        <v>TOTAL DA REQUISIÇÃO</v>
      </c>
      <c r="N91" s="478"/>
      <c r="O91" s="478"/>
      <c r="P91" s="478"/>
      <c r="Q91" s="242">
        <f>SUM(Q89:Q90)</f>
        <v>0</v>
      </c>
      <c r="R91" s="301"/>
      <c r="S91" s="378"/>
    </row>
    <row r="92" spans="1:21" ht="13.8" customHeight="1" x14ac:dyDescent="0.2">
      <c r="A92" s="379"/>
      <c r="B92" s="26"/>
      <c r="C92" s="79"/>
      <c r="D92" s="79"/>
      <c r="E92" s="79"/>
      <c r="F92" s="30"/>
      <c r="G92" s="472" t="str">
        <f>'T1'!$O$6</f>
        <v>Pagamento Inicial até:</v>
      </c>
      <c r="H92" s="473"/>
      <c r="I92" s="473"/>
      <c r="J92" s="474" t="str">
        <f>'T1'!$O$1</f>
        <v>(com a entrega da Requisição)</v>
      </c>
      <c r="K92" s="474"/>
      <c r="L92" s="474"/>
      <c r="M92" s="474"/>
      <c r="N92" s="470">
        <f>'T1'!$C$8</f>
        <v>44862</v>
      </c>
      <c r="O92" s="470"/>
      <c r="P92" s="103">
        <v>0.5</v>
      </c>
      <c r="Q92" s="112">
        <f>ROUND(+Q91*P92,2)</f>
        <v>0</v>
      </c>
      <c r="R92" s="301"/>
      <c r="S92" s="378"/>
    </row>
    <row r="93" spans="1:21" ht="13.8" customHeight="1" thickBot="1" x14ac:dyDescent="0.25">
      <c r="A93" s="377"/>
      <c r="B93" s="59"/>
      <c r="C93" s="170"/>
      <c r="D93" s="65"/>
      <c r="E93" s="65"/>
      <c r="F93" s="78"/>
      <c r="G93" s="503" t="str">
        <f>'T1'!$O$11</f>
        <v>Restante pagamento até:</v>
      </c>
      <c r="H93" s="504"/>
      <c r="I93" s="504"/>
      <c r="J93" s="302"/>
      <c r="K93" s="303"/>
      <c r="L93" s="303"/>
      <c r="M93" s="303"/>
      <c r="N93" s="496">
        <f>'T1'!$C$3</f>
        <v>44879</v>
      </c>
      <c r="O93" s="496"/>
      <c r="P93" s="304">
        <v>0.5</v>
      </c>
      <c r="Q93" s="305">
        <f>Q91-Q92</f>
        <v>0</v>
      </c>
      <c r="R93" s="306"/>
      <c r="S93" s="378"/>
    </row>
    <row r="94" spans="1:21" ht="13.8" customHeight="1" x14ac:dyDescent="0.2">
      <c r="A94" s="377"/>
      <c r="B94" s="59"/>
      <c r="C94" s="170"/>
      <c r="D94" s="65"/>
      <c r="E94" s="65"/>
      <c r="F94" s="78"/>
      <c r="G94" s="287"/>
      <c r="H94" s="287"/>
      <c r="I94" s="287"/>
      <c r="J94" s="35"/>
      <c r="K94" s="25"/>
      <c r="L94" s="25"/>
      <c r="M94" s="25"/>
      <c r="N94" s="288"/>
      <c r="O94" s="288"/>
      <c r="P94" s="289"/>
      <c r="Q94" s="290"/>
      <c r="R94" s="26"/>
      <c r="S94" s="378"/>
      <c r="U94" s="284"/>
    </row>
    <row r="95" spans="1:21" ht="13.8" customHeight="1" x14ac:dyDescent="0.2">
      <c r="A95" s="377"/>
      <c r="B95" s="59"/>
      <c r="C95" s="170"/>
      <c r="D95" s="65"/>
      <c r="E95" s="65"/>
      <c r="F95" s="78"/>
      <c r="G95" s="287"/>
      <c r="H95" s="287"/>
      <c r="I95" s="287"/>
      <c r="J95" s="35"/>
      <c r="K95" s="25"/>
      <c r="L95" s="25"/>
      <c r="M95" s="25"/>
      <c r="N95" s="288"/>
      <c r="O95" s="288"/>
      <c r="P95" s="289"/>
      <c r="Q95" s="290"/>
      <c r="R95" s="26"/>
      <c r="S95" s="378"/>
    </row>
    <row r="96" spans="1:21" ht="13.8" customHeight="1" thickBot="1" x14ac:dyDescent="0.25">
      <c r="A96" s="377"/>
      <c r="B96" s="59"/>
      <c r="C96" s="27"/>
      <c r="D96" s="28"/>
      <c r="E96" s="28"/>
      <c r="F96" s="78"/>
      <c r="G96" s="69"/>
      <c r="H96" s="49"/>
      <c r="I96" s="49"/>
      <c r="J96" s="5"/>
      <c r="K96" s="88"/>
      <c r="L96" s="54"/>
      <c r="M96" s="54"/>
      <c r="N96" s="34"/>
      <c r="O96" s="34"/>
      <c r="P96" s="29"/>
      <c r="Q96" s="25"/>
      <c r="R96" s="26"/>
      <c r="S96" s="378"/>
    </row>
    <row r="97" spans="1:21" ht="13.8" customHeight="1" x14ac:dyDescent="0.2">
      <c r="A97" s="377"/>
      <c r="B97" s="25"/>
      <c r="C97" s="420" t="str">
        <f>'T1'!$A$22</f>
        <v>Atenção!</v>
      </c>
      <c r="D97" s="421"/>
      <c r="E97" s="502" t="str">
        <f>'T2'!$A$23</f>
        <v>Pagamento a favor de:    LISBOA-FEIRAS CONGRESSOS E EVENTOS   (referência)</v>
      </c>
      <c r="F97" s="502"/>
      <c r="G97" s="502"/>
      <c r="H97" s="502"/>
      <c r="I97" s="502"/>
      <c r="J97" s="502"/>
      <c r="K97" s="502"/>
      <c r="L97" s="502"/>
      <c r="M97" s="502"/>
      <c r="N97" s="397" t="str">
        <f>'T1'!$A$2</f>
        <v>EXPODENTÁRIA 2022</v>
      </c>
      <c r="O97" s="307"/>
      <c r="P97" s="308"/>
      <c r="Q97" s="309"/>
      <c r="R97" s="240"/>
      <c r="S97" s="378"/>
    </row>
    <row r="98" spans="1:21" ht="13.8" customHeight="1" x14ac:dyDescent="0.2">
      <c r="A98" s="377"/>
      <c r="B98" s="32"/>
      <c r="C98" s="422"/>
      <c r="D98" s="423"/>
      <c r="E98" s="500" t="s">
        <v>175</v>
      </c>
      <c r="F98" s="500"/>
      <c r="G98" s="500"/>
      <c r="H98" s="500"/>
      <c r="I98" s="500"/>
      <c r="J98" s="500"/>
      <c r="K98" s="500"/>
      <c r="L98" s="500"/>
      <c r="M98" s="500"/>
      <c r="N98" s="500"/>
      <c r="O98" s="500"/>
      <c r="P98" s="500"/>
      <c r="Q98" s="501"/>
      <c r="R98" s="318"/>
      <c r="S98" s="378"/>
    </row>
    <row r="99" spans="1:21" ht="13.8" customHeight="1" thickBot="1" x14ac:dyDescent="0.25">
      <c r="A99" s="377"/>
      <c r="B99" s="171"/>
      <c r="C99" s="422"/>
      <c r="D99" s="423"/>
      <c r="E99" s="500" t="s">
        <v>176</v>
      </c>
      <c r="F99" s="500"/>
      <c r="G99" s="500"/>
      <c r="H99" s="500"/>
      <c r="I99" s="500"/>
      <c r="J99" s="500"/>
      <c r="K99" s="500"/>
      <c r="L99" s="500"/>
      <c r="M99" s="500"/>
      <c r="N99" s="500"/>
      <c r="O99" s="500"/>
      <c r="P99" s="500"/>
      <c r="Q99" s="501"/>
      <c r="R99" s="241"/>
      <c r="S99" s="378"/>
    </row>
    <row r="100" spans="1:21" ht="13.8" customHeight="1" thickBot="1" x14ac:dyDescent="0.25">
      <c r="A100" s="377"/>
      <c r="B100" s="59"/>
      <c r="C100" s="424"/>
      <c r="D100" s="425"/>
      <c r="E100" s="419" t="s">
        <v>222</v>
      </c>
      <c r="F100" s="419"/>
      <c r="G100" s="419"/>
      <c r="H100" s="419"/>
      <c r="I100" s="419"/>
      <c r="J100" s="419"/>
      <c r="K100" s="479" t="s">
        <v>223</v>
      </c>
      <c r="L100" s="479"/>
      <c r="M100" s="479"/>
      <c r="N100" s="479"/>
      <c r="O100" s="479"/>
      <c r="P100" s="479"/>
      <c r="Q100" s="480"/>
      <c r="R100" s="32"/>
      <c r="S100" s="378"/>
    </row>
    <row r="101" spans="1:21" ht="13.8" customHeight="1" x14ac:dyDescent="0.2">
      <c r="A101" s="377"/>
      <c r="B101" s="59"/>
      <c r="C101" s="27"/>
      <c r="D101" s="28"/>
      <c r="E101" s="28"/>
      <c r="F101" s="78"/>
      <c r="G101" s="69"/>
      <c r="H101" s="49"/>
      <c r="I101" s="49"/>
      <c r="J101" s="23"/>
      <c r="K101" s="25"/>
      <c r="L101" s="24"/>
      <c r="M101" s="24"/>
      <c r="N101" s="30"/>
      <c r="O101" s="30"/>
      <c r="P101" s="29"/>
      <c r="Q101" s="25"/>
      <c r="R101" s="32"/>
      <c r="S101" s="378"/>
    </row>
    <row r="102" spans="1:21" ht="13.8" customHeight="1" x14ac:dyDescent="0.2">
      <c r="A102" s="377"/>
      <c r="B102" s="59"/>
      <c r="C102" s="27"/>
      <c r="D102" s="28"/>
      <c r="E102" s="28"/>
      <c r="F102" s="78"/>
      <c r="G102" s="69"/>
      <c r="H102" s="49"/>
      <c r="I102" s="49"/>
      <c r="J102" s="23"/>
      <c r="K102" s="25"/>
      <c r="L102" s="24"/>
      <c r="M102" s="24"/>
      <c r="N102" s="30"/>
      <c r="O102" s="30"/>
      <c r="P102" s="29"/>
      <c r="Q102" s="25"/>
      <c r="R102" s="32"/>
      <c r="S102" s="378"/>
    </row>
    <row r="103" spans="1:21" ht="13.8" customHeight="1" x14ac:dyDescent="0.2">
      <c r="A103" s="377"/>
      <c r="B103" s="59"/>
      <c r="C103" s="27"/>
      <c r="D103" s="28"/>
      <c r="E103" s="28"/>
      <c r="F103" s="78"/>
      <c r="G103" s="69"/>
      <c r="H103" s="49"/>
      <c r="I103" s="49"/>
      <c r="J103" s="23"/>
      <c r="K103" s="25"/>
      <c r="L103" s="24"/>
      <c r="M103" s="24"/>
      <c r="N103" s="30"/>
      <c r="O103" s="30"/>
      <c r="P103" s="29"/>
      <c r="Q103" s="25"/>
      <c r="R103" s="32"/>
      <c r="S103" s="378"/>
    </row>
    <row r="104" spans="1:21" ht="13.8" customHeight="1" thickBot="1" x14ac:dyDescent="0.25">
      <c r="A104" s="380"/>
      <c r="B104" s="60"/>
      <c r="C104" s="499" t="str">
        <f>'T1'!$C$17</f>
        <v>Assinatura:</v>
      </c>
      <c r="D104" s="499"/>
      <c r="E104" s="498"/>
      <c r="F104" s="498"/>
      <c r="G104" s="498"/>
      <c r="H104" s="498"/>
      <c r="I104" s="498"/>
      <c r="J104" s="498"/>
      <c r="K104" s="498"/>
      <c r="L104" s="498"/>
      <c r="M104" s="171"/>
      <c r="N104" s="343" t="str">
        <f>'T1'!$I$26</f>
        <v>Data:</v>
      </c>
      <c r="O104" s="497"/>
      <c r="P104" s="497"/>
      <c r="Q104" s="497"/>
      <c r="R104" s="171"/>
      <c r="S104" s="172"/>
      <c r="U104" s="285"/>
    </row>
    <row r="105" spans="1:21" ht="13.8" customHeight="1" x14ac:dyDescent="0.2">
      <c r="A105" s="380"/>
      <c r="B105" s="60"/>
      <c r="C105" s="343"/>
      <c r="D105" s="343"/>
      <c r="E105" s="343"/>
      <c r="F105" s="343"/>
      <c r="G105" s="343"/>
      <c r="H105" s="343"/>
      <c r="I105" s="343"/>
      <c r="J105" s="343"/>
      <c r="K105" s="343"/>
      <c r="L105" s="343"/>
      <c r="M105" s="171"/>
      <c r="N105" s="343"/>
      <c r="O105" s="338"/>
      <c r="P105" s="338"/>
      <c r="Q105" s="338"/>
      <c r="R105" s="171"/>
      <c r="S105" s="172"/>
      <c r="U105" s="285"/>
    </row>
    <row r="106" spans="1:21" ht="13.8" customHeight="1" thickBot="1" x14ac:dyDescent="0.25">
      <c r="A106" s="380"/>
      <c r="B106" s="60"/>
      <c r="C106" s="343"/>
      <c r="D106" s="343"/>
      <c r="E106" s="343"/>
      <c r="F106" s="343"/>
      <c r="G106" s="343"/>
      <c r="H106" s="343"/>
      <c r="I106" s="343"/>
      <c r="J106" s="343"/>
      <c r="K106" s="343"/>
      <c r="L106" s="343"/>
      <c r="M106" s="171"/>
      <c r="N106" s="343"/>
      <c r="O106" s="338"/>
      <c r="P106" s="338"/>
      <c r="Q106" s="338"/>
      <c r="R106" s="171"/>
      <c r="S106" s="172"/>
      <c r="U106" s="285"/>
    </row>
    <row r="107" spans="1:21" ht="13.8" customHeight="1" x14ac:dyDescent="0.2">
      <c r="A107" s="380"/>
      <c r="B107" s="18"/>
      <c r="C107" s="485" t="str">
        <f>'T1'!$G$11</f>
        <v>Enviar para:</v>
      </c>
      <c r="D107" s="486"/>
      <c r="E107" s="339" t="s">
        <v>212</v>
      </c>
      <c r="F107" s="339"/>
      <c r="G107" s="339"/>
      <c r="H107" s="339"/>
      <c r="I107" s="339"/>
      <c r="J107" s="339"/>
      <c r="K107" s="339"/>
      <c r="L107" s="348"/>
      <c r="M107" s="171"/>
      <c r="N107" s="343"/>
      <c r="O107" s="338"/>
      <c r="P107" s="338"/>
      <c r="Q107" s="338"/>
      <c r="R107" s="171"/>
      <c r="S107" s="172"/>
    </row>
    <row r="108" spans="1:21" ht="13.8" customHeight="1" x14ac:dyDescent="0.2">
      <c r="A108" s="380"/>
      <c r="B108" s="18"/>
      <c r="C108" s="487"/>
      <c r="D108" s="488"/>
      <c r="E108" s="311" t="s">
        <v>213</v>
      </c>
      <c r="F108" s="340" t="s">
        <v>214</v>
      </c>
      <c r="G108" s="312"/>
      <c r="H108" s="341"/>
      <c r="I108" s="342"/>
      <c r="J108" s="342"/>
      <c r="K108" s="342"/>
      <c r="L108" s="349"/>
      <c r="M108" s="31"/>
      <c r="N108" s="31"/>
      <c r="O108" s="31"/>
      <c r="P108" s="31"/>
      <c r="Q108" s="32"/>
      <c r="R108" s="171"/>
      <c r="S108" s="172"/>
    </row>
    <row r="109" spans="1:21" ht="13.8" customHeight="1" x14ac:dyDescent="0.2">
      <c r="A109" s="99"/>
      <c r="B109" s="18"/>
      <c r="C109" s="487"/>
      <c r="D109" s="488"/>
      <c r="E109" s="310" t="s">
        <v>215</v>
      </c>
      <c r="F109" s="310"/>
      <c r="G109" s="310"/>
      <c r="H109" s="310"/>
      <c r="I109" s="310"/>
      <c r="J109" s="310"/>
      <c r="K109" s="310"/>
      <c r="L109" s="349"/>
      <c r="M109" s="1"/>
      <c r="N109" s="1"/>
      <c r="O109" s="1"/>
      <c r="P109" s="1"/>
      <c r="Q109" s="1"/>
      <c r="R109" s="1"/>
      <c r="S109" s="100"/>
    </row>
    <row r="110" spans="1:21" ht="13.8" customHeight="1" thickBot="1" x14ac:dyDescent="0.25">
      <c r="A110" s="381"/>
      <c r="B110" s="352"/>
      <c r="C110" s="489"/>
      <c r="D110" s="490"/>
      <c r="E110" s="350" t="s">
        <v>216</v>
      </c>
      <c r="F110" s="350"/>
      <c r="G110" s="350"/>
      <c r="H110" s="351" t="s">
        <v>66</v>
      </c>
      <c r="I110" s="352"/>
      <c r="J110" s="353"/>
      <c r="K110" s="491" t="s">
        <v>112</v>
      </c>
      <c r="L110" s="492"/>
      <c r="M110" s="354"/>
      <c r="N110" s="354"/>
      <c r="O110" s="354"/>
      <c r="P110" s="354"/>
      <c r="Q110" s="354"/>
      <c r="R110" s="354"/>
      <c r="S110" s="382"/>
    </row>
    <row r="111" spans="1:21" ht="13.8" customHeight="1" thickTop="1" x14ac:dyDescent="0.2"/>
  </sheetData>
  <sheetProtection algorithmName="SHA-512" hashValue="G8ch5H4A/N/RvYhEWz2UNUHlv5x8X7tMsMPPQJxKIlvj4+UBHcVFSOyDMPESqwZSkpOwQ6fv/W8C4LG4pUyiyw==" saltValue="wfyPbBoj52US2y8xrWhoSQ==" spinCount="100000" sheet="1" objects="1" scenarios="1" selectLockedCells="1"/>
  <mergeCells count="73">
    <mergeCell ref="K100:Q100"/>
    <mergeCell ref="C14:M14"/>
    <mergeCell ref="N14:O14"/>
    <mergeCell ref="C107:D110"/>
    <mergeCell ref="K110:L110"/>
    <mergeCell ref="D84:Q85"/>
    <mergeCell ref="K83:L83"/>
    <mergeCell ref="H83:I83"/>
    <mergeCell ref="N93:O93"/>
    <mergeCell ref="O104:Q104"/>
    <mergeCell ref="E104:L104"/>
    <mergeCell ref="C104:D104"/>
    <mergeCell ref="E98:Q98"/>
    <mergeCell ref="E99:Q99"/>
    <mergeCell ref="E97:M97"/>
    <mergeCell ref="G93:I93"/>
    <mergeCell ref="O56:P56"/>
    <mergeCell ref="G60:Q60"/>
    <mergeCell ref="G92:I92"/>
    <mergeCell ref="J92:M92"/>
    <mergeCell ref="D78:Q80"/>
    <mergeCell ref="C82:J82"/>
    <mergeCell ref="M91:P91"/>
    <mergeCell ref="L1:M1"/>
    <mergeCell ref="A2:S3"/>
    <mergeCell ref="F10:J10"/>
    <mergeCell ref="K4:L4"/>
    <mergeCell ref="A4:J4"/>
    <mergeCell ref="A5:R5"/>
    <mergeCell ref="C7:Q8"/>
    <mergeCell ref="H1:K1"/>
    <mergeCell ref="A6:S6"/>
    <mergeCell ref="G11:Q11"/>
    <mergeCell ref="O17:P17"/>
    <mergeCell ref="O44:P44"/>
    <mergeCell ref="O42:P42"/>
    <mergeCell ref="O52:P52"/>
    <mergeCell ref="C38:Q38"/>
    <mergeCell ref="E12:H12"/>
    <mergeCell ref="C48:Q48"/>
    <mergeCell ref="O22:P22"/>
    <mergeCell ref="O20:P20"/>
    <mergeCell ref="O34:P34"/>
    <mergeCell ref="O46:P46"/>
    <mergeCell ref="D24:F26"/>
    <mergeCell ref="D20:F22"/>
    <mergeCell ref="D30:F32"/>
    <mergeCell ref="D34:F36"/>
    <mergeCell ref="E100:J100"/>
    <mergeCell ref="C97:D100"/>
    <mergeCell ref="O40:P40"/>
    <mergeCell ref="O26:P26"/>
    <mergeCell ref="D73:Q74"/>
    <mergeCell ref="C77:J77"/>
    <mergeCell ref="O63:P63"/>
    <mergeCell ref="C64:Q64"/>
    <mergeCell ref="D66:F68"/>
    <mergeCell ref="O68:P68"/>
    <mergeCell ref="O66:P66"/>
    <mergeCell ref="C72:N72"/>
    <mergeCell ref="D50:F52"/>
    <mergeCell ref="O54:P54"/>
    <mergeCell ref="D54:F56"/>
    <mergeCell ref="N92:O92"/>
    <mergeCell ref="O24:P24"/>
    <mergeCell ref="C28:Q28"/>
    <mergeCell ref="C18:Q18"/>
    <mergeCell ref="O50:P50"/>
    <mergeCell ref="D40:F42"/>
    <mergeCell ref="D44:F46"/>
    <mergeCell ref="O32:P32"/>
    <mergeCell ref="O30:P30"/>
    <mergeCell ref="O36:P36"/>
  </mergeCells>
  <phoneticPr fontId="0" type="noConversion"/>
  <dataValidations xWindow="157" yWindow="585" count="3">
    <dataValidation type="list" allowBlank="1" showInputMessage="1" showErrorMessage="1" sqref="L1" xr:uid="{00000000-0002-0000-0000-000000000000}">
      <formula1>$T$1:$T$4</formula1>
    </dataValidation>
    <dataValidation type="list" allowBlank="1" showInputMessage="1" showErrorMessage="1" sqref="M68 M20 M24 M22 M26 M34 M36 M30 M32 M42 M46 M44 M40 M56 M54 M50 M52 M66" xr:uid="{00000000-0002-0000-0000-000001000000}">
      <formula1>$U$2:$U$52</formula1>
    </dataValidation>
    <dataValidation type="list" allowBlank="1" showInputMessage="1" showErrorMessage="1" sqref="N14" xr:uid="{00000000-0002-0000-0000-000002000000}">
      <formula1>$V$1:$V$3</formula1>
    </dataValidation>
  </dataValidations>
  <hyperlinks>
    <hyperlink ref="K83" r:id="rId1" xr:uid="{00000000-0004-0000-0100-000000000000}"/>
    <hyperlink ref="K110" r:id="rId2" xr:uid="{EB6EAF15-CAD8-4CD4-87BF-D7047357FD4A}"/>
    <hyperlink ref="K100" r:id="rId3" display="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xr:uid="{F3CC232F-1D5F-48F5-9D69-98A25301B740}"/>
  </hyperlinks>
  <printOptions horizontalCentered="1" verticalCentered="1"/>
  <pageMargins left="0.19685039370078741" right="0.19685039370078741" top="0.19685039370078741" bottom="0.19685039370078741" header="0" footer="0"/>
  <pageSetup orientation="portrait" r:id="rId4"/>
  <rowBreaks count="1" manualBreakCount="1">
    <brk id="58" max="18"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O41"/>
  <sheetViews>
    <sheetView showGridLines="0" defaultGridColor="0" colorId="22" zoomScaleNormal="100" workbookViewId="0">
      <selection activeCell="B16" sqref="B16"/>
    </sheetView>
  </sheetViews>
  <sheetFormatPr defaultColWidth="9.109375" defaultRowHeight="11.25" customHeight="1" x14ac:dyDescent="0.2"/>
  <cols>
    <col min="1" max="1" width="28.44140625" style="123" bestFit="1" customWidth="1"/>
    <col min="2" max="2" width="6.77734375" style="123" bestFit="1" customWidth="1"/>
    <col min="3" max="3" width="7.77734375" style="123" bestFit="1" customWidth="1"/>
    <col min="4" max="4" width="1.5546875" style="123" customWidth="1"/>
    <col min="5" max="5" width="19" style="123" bestFit="1" customWidth="1"/>
    <col min="6" max="6" width="1.88671875" style="123" customWidth="1"/>
    <col min="7" max="7" width="19.109375" style="123" bestFit="1" customWidth="1"/>
    <col min="8" max="8" width="0.88671875" style="123" customWidth="1"/>
    <col min="9" max="9" width="20" style="123" bestFit="1" customWidth="1"/>
    <col min="10" max="10" width="1" style="123" customWidth="1"/>
    <col min="11" max="11" width="25.77734375" style="123" bestFit="1" customWidth="1"/>
    <col min="12" max="12" width="2" style="123" customWidth="1"/>
    <col min="13" max="13" width="28.21875" style="123" bestFit="1" customWidth="1"/>
    <col min="14" max="14" width="2.5546875" style="123" customWidth="1"/>
    <col min="15" max="15" width="21.88671875" style="123" bestFit="1" customWidth="1"/>
    <col min="16" max="16384" width="9.109375" style="123"/>
  </cols>
  <sheetData>
    <row r="1" spans="1:15" ht="10.8" thickBot="1" x14ac:dyDescent="0.25">
      <c r="A1" s="201" t="str">
        <f>Suspensões!$L$1</f>
        <v>Português</v>
      </c>
      <c r="D1" s="125"/>
      <c r="E1" s="124" t="str">
        <f>IF($A$1="Português",E2,(IF($A$1="English",E3,(IF($A$1="Español",E4,(IF($A$1="Français",E5)))))))</f>
        <v>PENDÃO CÚBICO</v>
      </c>
      <c r="G1" s="124" t="str">
        <f>IF($A$1="Português",G2,(IF($A$1="English",G3,(IF($A$1="Español",G4,(IF($A$1="Français",G5)))))))</f>
        <v>Produção e Colocação</v>
      </c>
      <c r="I1" s="124" t="str">
        <f>IF($A$1="Português",I2,(IF($A$1="English",I3,(IF($A$1="Español",I4,(IF($A$1="Français",I5)))))))</f>
        <v>1,45 Lg. x 1,45 Alt.</v>
      </c>
      <c r="K1" s="124" t="str">
        <f>IF($A$1="Português",K2,(IF($A$1="English",K3,(IF($A$1="Español",K4,(IF($A$1="Français",K5)))))))</f>
        <v>PENDÃO PARALELIPIPÉDICO</v>
      </c>
      <c r="M1" s="124" t="str">
        <f>IF($A$1="Português",M2,(IF($A$1="English",M3,(IF($A$1="Español",M4,(IF($A$1="Français",M5)))))))</f>
        <v>IMAGENS PARA PRODUÇÃO E APLICAÇÃO</v>
      </c>
      <c r="O1" s="235" t="str">
        <f>IF($A$1="Português",O2,(IF($A$1="English",O3,(IF($A$1="Español",O4,(IF($A$1="Français",O5,)))))))</f>
        <v>(com a entrega da Requisição)</v>
      </c>
    </row>
    <row r="2" spans="1:15" ht="10.8" thickTop="1" x14ac:dyDescent="0.2">
      <c r="A2" s="505" t="s">
        <v>225</v>
      </c>
      <c r="B2" s="506"/>
      <c r="C2" s="507"/>
      <c r="D2" s="246"/>
      <c r="E2" s="123" t="s">
        <v>47</v>
      </c>
      <c r="G2" s="128" t="s">
        <v>44</v>
      </c>
      <c r="I2" s="128" t="s">
        <v>83</v>
      </c>
      <c r="K2" s="123" t="s">
        <v>50</v>
      </c>
      <c r="M2" s="188" t="s">
        <v>119</v>
      </c>
      <c r="O2" s="122" t="s">
        <v>184</v>
      </c>
    </row>
    <row r="3" spans="1:15" ht="13.2" customHeight="1" x14ac:dyDescent="0.2">
      <c r="A3" s="508" t="s">
        <v>226</v>
      </c>
      <c r="B3" s="509"/>
      <c r="C3" s="510">
        <v>44879</v>
      </c>
      <c r="D3" s="246"/>
      <c r="E3" s="123" t="s">
        <v>48</v>
      </c>
      <c r="G3" s="128" t="s">
        <v>29</v>
      </c>
      <c r="I3" s="128" t="s">
        <v>84</v>
      </c>
      <c r="K3" s="123" t="s">
        <v>51</v>
      </c>
      <c r="M3" s="190" t="s">
        <v>120</v>
      </c>
      <c r="O3" s="122" t="s">
        <v>185</v>
      </c>
    </row>
    <row r="4" spans="1:15" ht="13.2" customHeight="1" x14ac:dyDescent="0.2">
      <c r="A4" s="508" t="s">
        <v>227</v>
      </c>
      <c r="B4" s="511">
        <v>1</v>
      </c>
      <c r="C4" s="512">
        <f>$C$9-$B$4</f>
        <v>44881</v>
      </c>
      <c r="D4" s="130"/>
      <c r="E4" s="123" t="s">
        <v>49</v>
      </c>
      <c r="G4" s="128" t="s">
        <v>46</v>
      </c>
      <c r="I4" s="128" t="s">
        <v>85</v>
      </c>
      <c r="K4" s="123" t="s">
        <v>75</v>
      </c>
      <c r="M4" s="190" t="s">
        <v>121</v>
      </c>
      <c r="O4" s="122" t="s">
        <v>186</v>
      </c>
    </row>
    <row r="5" spans="1:15" ht="13.2" customHeight="1" x14ac:dyDescent="0.2">
      <c r="A5" s="513" t="s">
        <v>228</v>
      </c>
      <c r="B5" s="514">
        <v>90</v>
      </c>
      <c r="C5" s="515">
        <f>SUM($C$3-$B$5)</f>
        <v>44789</v>
      </c>
      <c r="D5" s="127"/>
      <c r="E5" s="123" t="s">
        <v>74</v>
      </c>
      <c r="G5" s="128" t="s">
        <v>73</v>
      </c>
      <c r="I5" s="131" t="s">
        <v>94</v>
      </c>
      <c r="K5" s="123" t="s">
        <v>76</v>
      </c>
      <c r="M5" s="190" t="s">
        <v>122</v>
      </c>
      <c r="O5" s="122" t="s">
        <v>187</v>
      </c>
    </row>
    <row r="6" spans="1:15" ht="13.2" customHeight="1" x14ac:dyDescent="0.2">
      <c r="A6" s="513" t="s">
        <v>229</v>
      </c>
      <c r="B6" s="514">
        <v>45</v>
      </c>
      <c r="C6" s="515">
        <f>SUM($C$3-$B$6)</f>
        <v>44834</v>
      </c>
      <c r="D6" s="132"/>
      <c r="E6" s="124" t="str">
        <f>IF($A$1="Português",E7,(IF($A$1="English",E8,(IF($A$1="Español",E9,(IF($A$1="Français",E10)))))))</f>
        <v xml:space="preserve">PENDÃO 1 FACE </v>
      </c>
      <c r="G6" s="124" t="str">
        <f>IF($A$1="Português",G7,(IF($A$1="English",G8,(IF($A$1="Español",G9,(IF($A$1="Français",G10)))))))</f>
        <v>PENDÃO TRIANGULAR</v>
      </c>
      <c r="I6" s="124" t="str">
        <f>IF($A$1="Português",I7,(IF($A$1="English",I8,(IF($A$1="Español",I9,(IF($A$1="Français",I10)))))))</f>
        <v>2,90 Lg. x 2,90 Alt.</v>
      </c>
      <c r="K6" s="124" t="str">
        <f>IF($A$1="Português",K7,(IF($A$1="English",K8,(IF($A$1="Español",K9,(IF($A$1="Français",K10)))))))</f>
        <v>Campos Obrigatórios</v>
      </c>
      <c r="M6" s="124" t="str">
        <f>IF($A$1="Português",M7,(IF($A$1="English",M8,(IF($A$1="Español",M9,(IF($A$1="Français",M10)))))))</f>
        <v>SÓ COLOCAÇÃO</v>
      </c>
      <c r="O6" s="124" t="str">
        <f>IF($A$1="Português",O7,(IF($A$1="English",O8,(IF($A$1="Español",O9,(IF($A$1="Français",O10)))))))</f>
        <v>Pagamento Inicial até:</v>
      </c>
    </row>
    <row r="7" spans="1:15" ht="13.2" customHeight="1" x14ac:dyDescent="0.2">
      <c r="A7" s="513" t="s">
        <v>230</v>
      </c>
      <c r="B7" s="516">
        <v>31</v>
      </c>
      <c r="C7" s="517">
        <f>SUM($C$3-$B$7)</f>
        <v>44848</v>
      </c>
      <c r="D7" s="134"/>
      <c r="E7" s="123" t="s">
        <v>55</v>
      </c>
      <c r="G7" s="123" t="s">
        <v>52</v>
      </c>
      <c r="I7" s="128" t="s">
        <v>86</v>
      </c>
      <c r="K7" s="127" t="s">
        <v>9</v>
      </c>
      <c r="M7" s="111" t="s">
        <v>123</v>
      </c>
      <c r="O7" s="122" t="s">
        <v>181</v>
      </c>
    </row>
    <row r="8" spans="1:15" ht="13.2" customHeight="1" x14ac:dyDescent="0.2">
      <c r="A8" s="513" t="s">
        <v>231</v>
      </c>
      <c r="B8" s="516">
        <v>17</v>
      </c>
      <c r="C8" s="517">
        <f>SUM($C$3-$B$8)</f>
        <v>44862</v>
      </c>
      <c r="D8" s="125"/>
      <c r="E8" s="123" t="s">
        <v>56</v>
      </c>
      <c r="G8" s="123" t="s">
        <v>53</v>
      </c>
      <c r="I8" s="128" t="s">
        <v>87</v>
      </c>
      <c r="K8" s="127" t="s">
        <v>10</v>
      </c>
      <c r="M8" s="111" t="s">
        <v>124</v>
      </c>
      <c r="O8" s="122" t="s">
        <v>182</v>
      </c>
    </row>
    <row r="9" spans="1:15" ht="13.2" customHeight="1" x14ac:dyDescent="0.2">
      <c r="A9" s="513" t="s">
        <v>193</v>
      </c>
      <c r="B9" s="518"/>
      <c r="C9" s="519">
        <v>44882</v>
      </c>
      <c r="D9" s="136"/>
      <c r="E9" s="123" t="s">
        <v>57</v>
      </c>
      <c r="G9" s="123" t="s">
        <v>54</v>
      </c>
      <c r="I9" s="128" t="s">
        <v>88</v>
      </c>
      <c r="K9" s="127" t="s">
        <v>11</v>
      </c>
      <c r="M9" s="200" t="s">
        <v>125</v>
      </c>
      <c r="O9" s="122" t="s">
        <v>188</v>
      </c>
    </row>
    <row r="10" spans="1:15" ht="13.2" customHeight="1" x14ac:dyDescent="0.2">
      <c r="A10" s="513" t="s">
        <v>232</v>
      </c>
      <c r="B10" s="514">
        <v>30</v>
      </c>
      <c r="C10" s="517">
        <f>SUM($C$9-$B$10)</f>
        <v>44852</v>
      </c>
      <c r="D10" s="136"/>
      <c r="E10" s="123" t="s">
        <v>80</v>
      </c>
      <c r="G10" s="123" t="s">
        <v>78</v>
      </c>
      <c r="I10" s="128" t="s">
        <v>95</v>
      </c>
      <c r="K10" s="141" t="s">
        <v>113</v>
      </c>
      <c r="M10" s="111" t="s">
        <v>126</v>
      </c>
      <c r="O10" s="122" t="s">
        <v>183</v>
      </c>
    </row>
    <row r="11" spans="1:15" ht="13.2" customHeight="1" x14ac:dyDescent="0.2">
      <c r="A11" s="513" t="s">
        <v>194</v>
      </c>
      <c r="B11" s="514">
        <v>1.5</v>
      </c>
      <c r="C11" s="517">
        <f>SUM($C$9-$B$11)</f>
        <v>44880.5</v>
      </c>
      <c r="D11" s="136"/>
      <c r="E11" s="124" t="str">
        <f>IF($A$1="Português",E12,(IF($A$1="English",E13,(IF($A$1="Español",E14,(IF($A$1="Français",E15)))))))</f>
        <v>(2 semanas)</v>
      </c>
      <c r="G11" s="124" t="str">
        <f>IF($A$1="Português",G12,(IF($A$1="English",G13,(IF($A$1="Español",G14,(IF($A$1="Français",G15)))))))</f>
        <v>Enviar para:</v>
      </c>
      <c r="I11" s="124" t="str">
        <f>IF($A$1="Português",I12,(IF($A$1="English",I13,(IF($A$1="Español",I14,(IF($A$1="Français",I15)))))))</f>
        <v>1,45 Lg. x 2,90 Alt.</v>
      </c>
      <c r="K11" s="124" t="str">
        <f>IF($A$1="Português",K12,(IF($A$1="English",K13,(IF($A$1="Español",K14,(IF($A$1="Français",K15)))))))</f>
        <v>ESPAÇOS PUBLICITÁRIOS - PENDÕES</v>
      </c>
      <c r="M11" s="124" t="str">
        <f>IF($A$1="Português",M12,(IF($A$1="English",M13,(IF($A$1="Español",M14,(IF($A$1="Français",M15)))))))</f>
        <v>PRODUÇÃO E COLOCAÇÃO</v>
      </c>
      <c r="O11" s="124" t="str">
        <f>IF($A$1="Português",O12,(IF($A$1="English",O13,(IF($A$1="Español",O14,(IF($A$1="Français",O15)))))))</f>
        <v>Restante pagamento até:</v>
      </c>
    </row>
    <row r="12" spans="1:15" ht="13.2" customHeight="1" x14ac:dyDescent="0.2">
      <c r="A12" s="513" t="s">
        <v>233</v>
      </c>
      <c r="B12" s="520">
        <f>C12-C9+1</f>
        <v>3</v>
      </c>
      <c r="C12" s="519">
        <v>44884</v>
      </c>
      <c r="D12" s="125"/>
      <c r="E12" s="123" t="s">
        <v>64</v>
      </c>
      <c r="G12" s="286" t="s">
        <v>208</v>
      </c>
      <c r="I12" s="128" t="s">
        <v>89</v>
      </c>
      <c r="K12" s="144" t="s">
        <v>102</v>
      </c>
      <c r="M12" s="111" t="s">
        <v>131</v>
      </c>
      <c r="O12" s="128" t="s">
        <v>135</v>
      </c>
    </row>
    <row r="13" spans="1:15" ht="13.2" customHeight="1" x14ac:dyDescent="0.2">
      <c r="A13" s="521" t="s">
        <v>234</v>
      </c>
      <c r="B13" s="522">
        <v>1</v>
      </c>
      <c r="C13" s="523">
        <f>$C$12+$B$13</f>
        <v>44885</v>
      </c>
      <c r="D13" s="139"/>
      <c r="E13" s="123" t="s">
        <v>65</v>
      </c>
      <c r="G13" s="286" t="s">
        <v>209</v>
      </c>
      <c r="I13" s="128" t="s">
        <v>90</v>
      </c>
      <c r="K13" s="144" t="s">
        <v>103</v>
      </c>
      <c r="M13" s="233" t="s">
        <v>132</v>
      </c>
      <c r="O13" s="128" t="s">
        <v>136</v>
      </c>
    </row>
    <row r="14" spans="1:15" ht="13.2" customHeight="1" x14ac:dyDescent="0.2">
      <c r="A14" s="521" t="s">
        <v>200</v>
      </c>
      <c r="B14" s="524"/>
      <c r="C14" s="510">
        <v>44886</v>
      </c>
      <c r="D14" s="139"/>
      <c r="E14" s="123" t="s">
        <v>64</v>
      </c>
      <c r="G14" s="286" t="s">
        <v>210</v>
      </c>
      <c r="I14" s="128" t="s">
        <v>91</v>
      </c>
      <c r="K14" s="123" t="s">
        <v>104</v>
      </c>
      <c r="M14" s="111" t="s">
        <v>134</v>
      </c>
      <c r="O14" s="128" t="s">
        <v>189</v>
      </c>
    </row>
    <row r="15" spans="1:15" ht="13.2" customHeight="1" thickBot="1" x14ac:dyDescent="0.25">
      <c r="A15" s="525" t="s">
        <v>235</v>
      </c>
      <c r="B15" s="526"/>
      <c r="C15" s="527"/>
      <c r="D15" s="139"/>
      <c r="E15" s="123" t="s">
        <v>71</v>
      </c>
      <c r="G15" s="286" t="s">
        <v>211</v>
      </c>
      <c r="I15" s="131" t="s">
        <v>96</v>
      </c>
      <c r="K15" s="123" t="s">
        <v>105</v>
      </c>
      <c r="M15" s="111" t="s">
        <v>133</v>
      </c>
      <c r="O15" s="146" t="s">
        <v>137</v>
      </c>
    </row>
    <row r="16" spans="1:15" ht="13.2" customHeight="1" thickTop="1" x14ac:dyDescent="0.2">
      <c r="D16" s="142"/>
      <c r="E16" s="124" t="str">
        <f>IF($A$1="Português",E17,(IF($A$1="English",E18,(IF($A$1="Español",E19,(IF($A$1="Français",E20)))))))</f>
        <v>Valor</v>
      </c>
      <c r="G16" s="124" t="str">
        <f>IF($A$1="Português",G17,(IF($A$1="English",G18,(IF($A$1="Español",G19,(IF($A$1="Français",G20)))))))</f>
        <v>PENDÃO DUPLA FACE</v>
      </c>
      <c r="I16" s="124" t="str">
        <f>IF($A$1="Português",I17,(IF($A$1="English",I18,(IF($A$1="Español",I19,(IF($A$1="Français",I20)))))))</f>
        <v>Só Colocação</v>
      </c>
      <c r="K16" s="124" t="str">
        <f>IF($A$1="Português",K17,(IF($A$1="English",K18,(IF($A$1="Español",K19,(IF($A$1="Français",K20)))))))</f>
        <v>Nome da Empresa Expositora:</v>
      </c>
      <c r="M16" s="124" t="str">
        <f>IF($A$1="Português",M17,(IF($A$1="English",M18,(IF($A$1="Español",M19,(IF($A$1="Français",M20)))))))</f>
        <v>ARTES FINAIS</v>
      </c>
      <c r="O16" s="124" t="str">
        <f>IF($A$1="Português",O17,(IF($A$1="English",O18,(IF($A$1="Español",O19,(IF($A$1="Français",O20)))))))</f>
        <v>taxa de IVA (ler Normas)</v>
      </c>
    </row>
    <row r="17" spans="1:15" ht="12.6" customHeight="1" x14ac:dyDescent="0.2">
      <c r="A17" s="124" t="str">
        <f>IF($A$1="Português",A18,(IF($A$1="English",A19,(IF($A$1="Español",A20,(IF($A$1="Français",A21)))))))</f>
        <v>17 a 19 de Novembro 2022</v>
      </c>
      <c r="C17" s="124" t="str">
        <f>IF($A$1="Português",C18,(IF($A$1="English",C19,(IF($A$1="Español",C20,(IF($A$1="Français",C21)))))))</f>
        <v>Assinatura:</v>
      </c>
      <c r="D17" s="139"/>
      <c r="E17" s="98" t="s">
        <v>7</v>
      </c>
      <c r="G17" s="123" t="s">
        <v>58</v>
      </c>
      <c r="I17" s="128" t="s">
        <v>43</v>
      </c>
      <c r="K17" s="147" t="s">
        <v>108</v>
      </c>
      <c r="M17" s="234" t="s">
        <v>154</v>
      </c>
      <c r="O17" s="212" t="s">
        <v>190</v>
      </c>
    </row>
    <row r="18" spans="1:15" ht="11.25" customHeight="1" x14ac:dyDescent="0.2">
      <c r="A18" s="528" t="s">
        <v>236</v>
      </c>
      <c r="C18" s="133" t="s">
        <v>4</v>
      </c>
      <c r="D18" s="139"/>
      <c r="E18" s="98" t="s">
        <v>21</v>
      </c>
      <c r="G18" s="123" t="s">
        <v>59</v>
      </c>
      <c r="I18" s="128" t="s">
        <v>25</v>
      </c>
      <c r="K18" s="129" t="s">
        <v>109</v>
      </c>
      <c r="M18" s="234" t="s">
        <v>155</v>
      </c>
      <c r="O18" s="212" t="s">
        <v>191</v>
      </c>
    </row>
    <row r="19" spans="1:15" ht="11.25" customHeight="1" x14ac:dyDescent="0.2">
      <c r="A19" s="529" t="s">
        <v>237</v>
      </c>
      <c r="C19" s="133" t="s">
        <v>15</v>
      </c>
      <c r="D19" s="139"/>
      <c r="E19" s="98" t="s">
        <v>7</v>
      </c>
      <c r="G19" s="123" t="s">
        <v>60</v>
      </c>
      <c r="I19" s="128" t="s">
        <v>45</v>
      </c>
      <c r="K19" s="147" t="s">
        <v>110</v>
      </c>
      <c r="M19" s="234" t="s">
        <v>156</v>
      </c>
      <c r="O19" s="212" t="s">
        <v>192</v>
      </c>
    </row>
    <row r="20" spans="1:15" ht="11.25" customHeight="1" x14ac:dyDescent="0.2">
      <c r="A20" s="529" t="s">
        <v>238</v>
      </c>
      <c r="C20" s="133" t="s">
        <v>16</v>
      </c>
      <c r="D20" s="139"/>
      <c r="E20" s="98" t="s">
        <v>69</v>
      </c>
      <c r="G20" s="123" t="s">
        <v>77</v>
      </c>
      <c r="I20" s="128" t="s">
        <v>72</v>
      </c>
      <c r="K20" s="123" t="s">
        <v>111</v>
      </c>
      <c r="M20" s="234" t="s">
        <v>157</v>
      </c>
      <c r="O20" s="101" t="s">
        <v>195</v>
      </c>
    </row>
    <row r="21" spans="1:15" ht="11.25" customHeight="1" x14ac:dyDescent="0.2">
      <c r="A21" s="530" t="s">
        <v>239</v>
      </c>
      <c r="C21" s="133" t="s">
        <v>15</v>
      </c>
      <c r="D21" s="125"/>
      <c r="E21" s="124" t="str">
        <f>IF($A$1="Português",E22,(IF($A$1="English",E23,(IF($A$1="Español",E24,(IF($A$1="Français",E25)))))))</f>
        <v>Quant.</v>
      </c>
      <c r="G21" s="232" t="str">
        <f>IF($A$1="Português",G22,(IF($A$1="English",G23,(IF($A$1="Español",G24,(IF($A$1="Français",G25,)))))))</f>
        <v>TOTAL DA REQUISIÇÃO</v>
      </c>
      <c r="I21" s="224" t="str">
        <f>IF($A$1="Português",I22,(IF($A$1="English",I23,(IF($A$1="Español",I24,(IF($A$1="Français",I25,)))))))</f>
        <v>Pais:</v>
      </c>
    </row>
    <row r="22" spans="1:15" ht="11.25" customHeight="1" x14ac:dyDescent="0.2">
      <c r="A22" s="124" t="str">
        <f>IF($A$1="Português",A23,(IF($A$1="English",A24,(IF($A$1="Español",A25,(IF($A$1="Français",A26)))))))</f>
        <v>Atenção!</v>
      </c>
      <c r="C22" s="124" t="str">
        <f>IF($A$1="Português",C23,(IF($A$1="English",C24,(IF($A$1="Español",C25,(IF($A$1="Français",C26)))))))</f>
        <v>para:</v>
      </c>
      <c r="D22" s="142"/>
      <c r="E22" s="135" t="s">
        <v>8</v>
      </c>
      <c r="G22" s="211" t="s">
        <v>177</v>
      </c>
      <c r="I22" s="80" t="s">
        <v>162</v>
      </c>
    </row>
    <row r="23" spans="1:15" ht="11.25" customHeight="1" x14ac:dyDescent="0.2">
      <c r="A23" s="211" t="s">
        <v>201</v>
      </c>
      <c r="C23" s="107" t="s">
        <v>150</v>
      </c>
      <c r="D23" s="142"/>
      <c r="E23" s="135" t="s">
        <v>22</v>
      </c>
      <c r="G23" s="211" t="s">
        <v>178</v>
      </c>
      <c r="I23" s="80" t="s">
        <v>163</v>
      </c>
    </row>
    <row r="24" spans="1:15" ht="10.199999999999999" x14ac:dyDescent="0.2">
      <c r="A24" s="211" t="s">
        <v>202</v>
      </c>
      <c r="C24" s="107" t="s">
        <v>151</v>
      </c>
      <c r="D24" s="142"/>
      <c r="E24" s="135" t="s">
        <v>23</v>
      </c>
      <c r="G24" s="211" t="s">
        <v>179</v>
      </c>
      <c r="I24" s="80" t="s">
        <v>162</v>
      </c>
    </row>
    <row r="25" spans="1:15" ht="10.199999999999999" x14ac:dyDescent="0.2">
      <c r="A25" s="211" t="s">
        <v>203</v>
      </c>
      <c r="C25" s="107" t="s">
        <v>152</v>
      </c>
      <c r="D25" s="142"/>
      <c r="E25" s="143" t="s">
        <v>68</v>
      </c>
      <c r="G25" s="211" t="s">
        <v>180</v>
      </c>
      <c r="I25" s="80" t="s">
        <v>164</v>
      </c>
    </row>
    <row r="26" spans="1:15" ht="10.199999999999999" x14ac:dyDescent="0.2">
      <c r="A26" s="211" t="s">
        <v>202</v>
      </c>
      <c r="C26" s="107" t="s">
        <v>153</v>
      </c>
      <c r="D26" s="142"/>
      <c r="E26" s="124" t="str">
        <f>IF($A$1="Português",E27,(IF($A$1="English",E28,(IF($A$1="Español",E29,(IF($A$1="Français",E30)))))))</f>
        <v>Ler</v>
      </c>
      <c r="G26" s="124" t="str">
        <f>IF($A$1="Português",G27,(IF($A$1="English",G28,(IF($A$1="Español",G29,(IF($A$1="Français",G30)))))))</f>
        <v>Prazo de Inscrição:</v>
      </c>
      <c r="I26" s="124" t="str">
        <f>IF($A$1="Português",I27,(IF($A$1="English",I28,(IF($A$1="Español",I29,(IF($A$1="Français",I30)))))))</f>
        <v>Data:</v>
      </c>
    </row>
    <row r="27" spans="1:15" ht="10.199999999999999" x14ac:dyDescent="0.2">
      <c r="A27" s="124" t="str">
        <f>IF($A$1="Português",A28,(IF($A$1="English",A29,(IF($A$1="Español",A30,(IF($A$1="Français",A31)))))))</f>
        <v>Nº Contribuinte:</v>
      </c>
      <c r="C27" s="124" t="str">
        <f>IF($A$1="Português",C28,(IF($A$1="English",C29,(IF($A$1="Español",C30,(IF($A$1="Français",C31)))))))</f>
        <v>unid.</v>
      </c>
      <c r="D27" s="142"/>
      <c r="E27" s="183" t="s">
        <v>204</v>
      </c>
      <c r="G27" s="126" t="s">
        <v>98</v>
      </c>
      <c r="I27" s="135" t="s">
        <v>5</v>
      </c>
    </row>
    <row r="28" spans="1:15" ht="13.8" x14ac:dyDescent="0.3">
      <c r="A28" s="137" t="s">
        <v>0</v>
      </c>
      <c r="C28" s="145" t="s">
        <v>1</v>
      </c>
      <c r="D28" s="143"/>
      <c r="E28" s="183" t="s">
        <v>205</v>
      </c>
      <c r="F28" s="148"/>
      <c r="G28" s="129" t="s">
        <v>99</v>
      </c>
      <c r="I28" s="135" t="s">
        <v>12</v>
      </c>
    </row>
    <row r="29" spans="1:15" ht="10.199999999999999" x14ac:dyDescent="0.2">
      <c r="A29" s="138" t="s">
        <v>81</v>
      </c>
      <c r="C29" s="138" t="s">
        <v>20</v>
      </c>
      <c r="D29" s="142"/>
      <c r="E29" s="183" t="s">
        <v>206</v>
      </c>
      <c r="G29" s="129" t="s">
        <v>100</v>
      </c>
      <c r="I29" s="135" t="s">
        <v>13</v>
      </c>
    </row>
    <row r="30" spans="1:15" ht="10.199999999999999" x14ac:dyDescent="0.2">
      <c r="A30" s="129" t="s">
        <v>14</v>
      </c>
      <c r="C30" s="145" t="s">
        <v>1</v>
      </c>
      <c r="D30" s="142"/>
      <c r="E30" s="183" t="s">
        <v>207</v>
      </c>
      <c r="G30" s="129" t="s">
        <v>101</v>
      </c>
      <c r="I30" s="135" t="s">
        <v>12</v>
      </c>
    </row>
    <row r="31" spans="1:15" ht="10.199999999999999" x14ac:dyDescent="0.2">
      <c r="A31" s="140" t="s">
        <v>70</v>
      </c>
      <c r="C31" s="138" t="s">
        <v>20</v>
      </c>
    </row>
    <row r="32" spans="1:15" ht="10.199999999999999" x14ac:dyDescent="0.2"/>
    <row r="40" spans="3:3" ht="11.25" customHeight="1" x14ac:dyDescent="0.2">
      <c r="C40" s="2"/>
    </row>
    <row r="41" spans="3:3" ht="11.25" customHeight="1" x14ac:dyDescent="0.2">
      <c r="C41" s="2"/>
    </row>
  </sheetData>
  <sheetProtection algorithmName="SHA-512" hashValue="c7LorJV2PR6lAFuziMSIUqM19K4L30KarnJrfylCsrtVxqkxQ1HfTqEDq8/isuQIV9HhfPsGfhgFxt7VcuAVww==" saltValue="C2j/zqi4IsXGLBSAbo+QbQ==" spinCount="100000" sheet="1" objects="1" scenarios="1" selectLockedCells="1"/>
  <phoneticPr fontId="0" type="noConversion"/>
  <printOptions horizontalCentered="1" gridLines="1"/>
  <pageMargins left="0" right="0" top="0.43307086614173229" bottom="0" header="0.19685039370078741" footer="0"/>
  <pageSetup paperSize="9" orientation="landscape"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7"/>
  <sheetViews>
    <sheetView showGridLines="0" zoomScaleNormal="100" workbookViewId="0">
      <selection activeCell="A2" sqref="A2"/>
    </sheetView>
  </sheetViews>
  <sheetFormatPr defaultColWidth="9.109375" defaultRowHeight="10.199999999999999" x14ac:dyDescent="0.2"/>
  <cols>
    <col min="1" max="1" width="137.109375" style="106" customWidth="1"/>
    <col min="2" max="16384" width="9.109375" style="106"/>
  </cols>
  <sheetData>
    <row r="1" spans="1:1" ht="14.25" customHeight="1" x14ac:dyDescent="0.2">
      <c r="A1" s="199" t="str">
        <f>Suspensões!$L$1</f>
        <v>Português</v>
      </c>
    </row>
    <row r="2" spans="1:1" ht="15" customHeight="1" x14ac:dyDescent="0.2">
      <c r="A2" s="230"/>
    </row>
    <row r="3" spans="1:1" x14ac:dyDescent="0.2">
      <c r="A3" s="64" t="str">
        <f>IF($A$1="Português",A4,(IF($A$1="English",A5,(IF($A$1="Español",A6,(IF($A$1="Français",A7)))))))</f>
        <v>Requisições durante a Montagem e Realização tem um AGRAVAMENTO de 30% e está sujeita à disponibilidade do produto</v>
      </c>
    </row>
    <row r="4" spans="1:1" x14ac:dyDescent="0.2">
      <c r="A4" s="250" t="s">
        <v>218</v>
      </c>
    </row>
    <row r="5" spans="1:1" x14ac:dyDescent="0.2">
      <c r="A5" s="251" t="s">
        <v>219</v>
      </c>
    </row>
    <row r="6" spans="1:1" x14ac:dyDescent="0.2">
      <c r="A6" s="250" t="s">
        <v>220</v>
      </c>
    </row>
    <row r="7" spans="1:1" x14ac:dyDescent="0.2">
      <c r="A7" s="253" t="s">
        <v>221</v>
      </c>
    </row>
    <row r="8" spans="1:1" ht="20.399999999999999" x14ac:dyDescent="0.2">
      <c r="A8" s="254" t="str">
        <f>IF($A$1="Português",A9,(IF($A$1="English",A10,(IF($A$1="Español",A11,(IF($A$1="Français",A12,)))))))</f>
        <v>A desistência de serviços solicitados só poderá ser feita até ao 4º dia antes do período de montagem, a partir desta data 
não haverá lugar à devolução do valor pago.</v>
      </c>
    </row>
    <row r="9" spans="1:1" ht="20.399999999999999" x14ac:dyDescent="0.2">
      <c r="A9" s="250" t="s">
        <v>196</v>
      </c>
    </row>
    <row r="10" spans="1:1" ht="20.399999999999999" x14ac:dyDescent="0.2">
      <c r="A10" s="251" t="s">
        <v>197</v>
      </c>
    </row>
    <row r="11" spans="1:1" ht="20.399999999999999" x14ac:dyDescent="0.2">
      <c r="A11" s="250" t="s">
        <v>198</v>
      </c>
    </row>
    <row r="12" spans="1:1" ht="20.399999999999999" x14ac:dyDescent="0.2">
      <c r="A12" s="252" t="s">
        <v>199</v>
      </c>
    </row>
    <row r="13" spans="1:1" x14ac:dyDescent="0.2">
      <c r="A13" s="225" t="str">
        <f>IF($A$1="Português",A14,(IF($A$1="English",A15,(IF($A$1="Español",A16,(IF($A$1="Français",A17,)))))))</f>
        <v xml:space="preserve">Se for uma REGIÃO AUTÓNOMA, indique qual:    (Aplica-se apenas às Empresas Portuguesas)   </v>
      </c>
    </row>
    <row r="14" spans="1:1" x14ac:dyDescent="0.2">
      <c r="A14" s="226" t="s">
        <v>170</v>
      </c>
    </row>
    <row r="15" spans="1:1" x14ac:dyDescent="0.2">
      <c r="A15" s="227" t="s">
        <v>165</v>
      </c>
    </row>
    <row r="16" spans="1:1" x14ac:dyDescent="0.2">
      <c r="A16" s="226" t="s">
        <v>166</v>
      </c>
    </row>
    <row r="17" spans="1:1" x14ac:dyDescent="0.2">
      <c r="A17" s="228" t="s">
        <v>169</v>
      </c>
    </row>
    <row r="18" spans="1:1" x14ac:dyDescent="0.2">
      <c r="A18" s="182" t="str">
        <f>IF($A$1="Português",A19,(IF($A$1="English",A20,(IF($A$1="Español",A21,(IF($A$1="Français",A22)))))))</f>
        <v>OS PENDÕES SÃO LOCALIZADOS DENTRO DO ESPAÇO DO STAND.  ALTURA MÁXIMA AO SOLO 6 METROS</v>
      </c>
    </row>
    <row r="19" spans="1:1" x14ac:dyDescent="0.2">
      <c r="A19" s="107" t="s">
        <v>61</v>
      </c>
    </row>
    <row r="20" spans="1:1" x14ac:dyDescent="0.2">
      <c r="A20" s="101" t="s">
        <v>62</v>
      </c>
    </row>
    <row r="21" spans="1:1" x14ac:dyDescent="0.2">
      <c r="A21" s="101" t="s">
        <v>63</v>
      </c>
    </row>
    <row r="22" spans="1:1" x14ac:dyDescent="0.2">
      <c r="A22" s="108" t="s">
        <v>79</v>
      </c>
    </row>
    <row r="23" spans="1:1" x14ac:dyDescent="0.2">
      <c r="A23" s="182" t="str">
        <f>IF($A$1="Português",A24,(IF($A$1="English",A25,(IF($A$1="Español",A26,(IF($A$1="Français",A27)))))))</f>
        <v>Pagamento a favor de:    LISBOA-FEIRAS CONGRESSOS E EVENTOS   (referência)</v>
      </c>
    </row>
    <row r="24" spans="1:1" x14ac:dyDescent="0.2">
      <c r="A24" s="104" t="s">
        <v>138</v>
      </c>
    </row>
    <row r="25" spans="1:1" x14ac:dyDescent="0.2">
      <c r="A25" s="105" t="s">
        <v>139</v>
      </c>
    </row>
    <row r="26" spans="1:1" x14ac:dyDescent="0.2">
      <c r="A26" s="104" t="s">
        <v>140</v>
      </c>
    </row>
    <row r="27" spans="1:1" x14ac:dyDescent="0.2">
      <c r="A27" s="181" t="s">
        <v>141</v>
      </c>
    </row>
    <row r="28" spans="1:1" x14ac:dyDescent="0.2">
      <c r="A28" s="182" t="str">
        <f>IF($A$1="Português",A29,(IF($A$1="English",A30,(IF($A$1="Español",A31,(IF($A$1="Français",A32)))))))</f>
        <v>Para proceder a uma correcta montagem dos equipamentos/serviços, é imprescindível o envio do PLANO TÉCNICO, com indicação da localização pretendida.</v>
      </c>
    </row>
    <row r="29" spans="1:1" x14ac:dyDescent="0.2">
      <c r="A29" s="184" t="s">
        <v>114</v>
      </c>
    </row>
    <row r="30" spans="1:1" x14ac:dyDescent="0.2">
      <c r="A30" s="185" t="s">
        <v>115</v>
      </c>
    </row>
    <row r="31" spans="1:1" x14ac:dyDescent="0.2">
      <c r="A31" s="184" t="s">
        <v>116</v>
      </c>
    </row>
    <row r="32" spans="1:1" x14ac:dyDescent="0.2">
      <c r="A32" s="186" t="s">
        <v>117</v>
      </c>
    </row>
    <row r="33" spans="1:1" ht="20.399999999999999" x14ac:dyDescent="0.2">
      <c r="A33" s="64" t="str">
        <f>IF($A$1="Português",A34,(IF($A$1="English",A35,(IF($A$1="Español",A36,(IF($A$1="Français",A37)))))))</f>
        <v>Os pendões deverão ser entregues com baínhas ou ilhóses e tubos em alumínio ou estruturas adequadas, prontos a suspender. O peso não poderá exceder os 30Kg. 
Deverão ser entregues nas instalações da FIL até ao 1º dia de montagem.</v>
      </c>
    </row>
    <row r="34" spans="1:1" ht="20.399999999999999" x14ac:dyDescent="0.2">
      <c r="A34" s="111" t="s">
        <v>127</v>
      </c>
    </row>
    <row r="35" spans="1:1" ht="20.399999999999999" x14ac:dyDescent="0.2">
      <c r="A35" s="109" t="s">
        <v>128</v>
      </c>
    </row>
    <row r="36" spans="1:1" ht="20.399999999999999" x14ac:dyDescent="0.2">
      <c r="A36" s="200" t="s">
        <v>129</v>
      </c>
    </row>
    <row r="37" spans="1:1" ht="30" customHeight="1" x14ac:dyDescent="0.2">
      <c r="A37" s="110" t="s">
        <v>130</v>
      </c>
    </row>
    <row r="38" spans="1:1" x14ac:dyDescent="0.2">
      <c r="A38" s="64" t="str">
        <f>IF($A$1="Português",A39,(IF($A$1="English",A40,(IF($A$1="Español",A41,(IF($A$1="Français",A42)))))))</f>
        <v xml:space="preserve">As imagens devem ser enviadas até   </v>
      </c>
    </row>
    <row r="39" spans="1:1" x14ac:dyDescent="0.2">
      <c r="A39" s="197" t="s">
        <v>146</v>
      </c>
    </row>
    <row r="40" spans="1:1" x14ac:dyDescent="0.2">
      <c r="A40" s="189" t="s">
        <v>147</v>
      </c>
    </row>
    <row r="41" spans="1:1" x14ac:dyDescent="0.2">
      <c r="A41" s="197" t="s">
        <v>148</v>
      </c>
    </row>
    <row r="42" spans="1:1" x14ac:dyDescent="0.2">
      <c r="A42" s="197" t="s">
        <v>149</v>
      </c>
    </row>
    <row r="43" spans="1:1" s="101" customFormat="1" ht="20.399999999999999" x14ac:dyDescent="0.2">
      <c r="A43" s="64" t="str">
        <f>IF($A$1="Português",A44,(IF($A$1="English",A45,(IF($A$1="Español",A46,(IF($A$1="Français",A47)))))))</f>
        <v>IMAGENS PARA PRODUÇÃO E APLICAÇÃO devem ser enviadas em formato digital, preferencialmente em .PDF, .TIFF ou .JPEG, com uma resolução mínima de 72 dpi’s ao tamanho natural (1:1), com as fontes convertidas em curvas.</v>
      </c>
    </row>
    <row r="44" spans="1:1" s="101" customFormat="1" ht="20.399999999999999" x14ac:dyDescent="0.2">
      <c r="A44" s="194" t="s">
        <v>142</v>
      </c>
    </row>
    <row r="45" spans="1:1" s="101" customFormat="1" x14ac:dyDescent="0.2">
      <c r="A45" s="195" t="s">
        <v>143</v>
      </c>
    </row>
    <row r="46" spans="1:1" s="101" customFormat="1" ht="20.399999999999999" x14ac:dyDescent="0.2">
      <c r="A46" s="194" t="s">
        <v>144</v>
      </c>
    </row>
    <row r="47" spans="1:1" s="101" customFormat="1" ht="20.399999999999999" x14ac:dyDescent="0.2">
      <c r="A47" s="196" t="s">
        <v>145</v>
      </c>
    </row>
    <row r="48" spans="1:1" ht="20.399999999999999" x14ac:dyDescent="0.2">
      <c r="A48" s="182" t="str">
        <f>IF($A$1="Português",A49,(IF($A$1="English",A50,(IF($A$1="Español",A51,(IF($A$1="Français",A52)))))))</f>
        <v>2,90 Lg. x 1,45 Alt. 
x 2,90 Prof.</v>
      </c>
    </row>
    <row r="49" spans="1:1" ht="20.399999999999999" x14ac:dyDescent="0.2">
      <c r="A49" s="243" t="s">
        <v>159</v>
      </c>
    </row>
    <row r="50" spans="1:1" ht="20.399999999999999" x14ac:dyDescent="0.2">
      <c r="A50" s="244" t="s">
        <v>158</v>
      </c>
    </row>
    <row r="51" spans="1:1" ht="20.399999999999999" x14ac:dyDescent="0.2">
      <c r="A51" s="243" t="s">
        <v>160</v>
      </c>
    </row>
    <row r="52" spans="1:1" ht="20.399999999999999" x14ac:dyDescent="0.2">
      <c r="A52" s="245" t="s">
        <v>161</v>
      </c>
    </row>
    <row r="53" spans="1:1" ht="20.399999999999999" x14ac:dyDescent="0.2">
      <c r="A53" s="182" t="str">
        <f>IF($A$1="Português",A54,(IF($A$1="English",A55,(IF($A$1="Español",A56,(IF($A$1="Français",A57)))))))</f>
        <v>2,90 Lg. x 1,45 Alt.
x 1,45 Prof.</v>
      </c>
    </row>
    <row r="54" spans="1:1" ht="20.399999999999999" x14ac:dyDescent="0.2">
      <c r="A54" s="243" t="s">
        <v>224</v>
      </c>
    </row>
    <row r="55" spans="1:1" ht="20.399999999999999" x14ac:dyDescent="0.2">
      <c r="A55" s="244" t="s">
        <v>92</v>
      </c>
    </row>
    <row r="56" spans="1:1" ht="20.399999999999999" x14ac:dyDescent="0.2">
      <c r="A56" s="243" t="s">
        <v>93</v>
      </c>
    </row>
    <row r="57" spans="1:1" ht="20.399999999999999" x14ac:dyDescent="0.2">
      <c r="A57" s="245" t="s">
        <v>97</v>
      </c>
    </row>
  </sheetData>
  <sheetProtection algorithmName="SHA-512" hashValue="mt/glIF4n2HAM7OILKxFLh03qF+sSo1NO/QMDxaAGdNSloty4Ho+wVwrmZBg/ANHlMWiF2Gp7LN3u5cCPnlDRA==" saltValue="6akfXb1I5MGgPWKH5wlv7w=="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Suspensões</vt:lpstr>
      <vt:lpstr>T1</vt:lpstr>
      <vt:lpstr>T2</vt:lpstr>
      <vt:lpstr>Suspensões!Print_Area</vt:lpstr>
    </vt:vector>
  </TitlesOfParts>
  <Company>AIP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mplopes01</dc:creator>
  <cp:lastModifiedBy>Pilar Anton</cp:lastModifiedBy>
  <cp:lastPrinted>2022-04-15T09:10:46Z</cp:lastPrinted>
  <dcterms:created xsi:type="dcterms:W3CDTF">2010-07-14T14:04:12Z</dcterms:created>
  <dcterms:modified xsi:type="dcterms:W3CDTF">2022-04-21T19:58:49Z</dcterms:modified>
</cp:coreProperties>
</file>